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ícia\Desktop\TRANSPORTE 2025\"/>
    </mc:Choice>
  </mc:AlternateContent>
  <bookViews>
    <workbookView xWindow="-120" yWindow="-120" windowWidth="20730" windowHeight="11160"/>
  </bookViews>
  <sheets>
    <sheet name="Planilha1" sheetId="1" r:id="rId1"/>
    <sheet name="Planilha1 (2)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8" i="1" l="1"/>
  <c r="H116" i="1"/>
  <c r="G116" i="1"/>
  <c r="H92" i="1"/>
  <c r="L48" i="1" l="1"/>
  <c r="L46" i="1"/>
  <c r="L44" i="1"/>
  <c r="H44" i="1"/>
  <c r="G44" i="1"/>
  <c r="J45" i="1" l="1"/>
  <c r="G190" i="1"/>
  <c r="G108" i="1"/>
  <c r="G174" i="1"/>
  <c r="G122" i="1"/>
  <c r="H190" i="1" l="1"/>
  <c r="H174" i="1"/>
  <c r="H122" i="1"/>
  <c r="H108" i="1"/>
  <c r="H103" i="1"/>
  <c r="G98" i="1"/>
  <c r="H98" i="1"/>
  <c r="G73" i="1"/>
  <c r="H73" i="1" s="1"/>
  <c r="G61" i="1"/>
  <c r="H61" i="1" s="1"/>
  <c r="G56" i="1"/>
  <c r="H56" i="1"/>
  <c r="G7" i="1"/>
  <c r="H7" i="1" s="1"/>
  <c r="L59" i="1" l="1"/>
  <c r="L53" i="1" l="1"/>
  <c r="L51" i="1"/>
  <c r="L210" i="1"/>
  <c r="L208" i="1"/>
  <c r="L205" i="1"/>
  <c r="L202" i="1"/>
  <c r="J51" i="1" l="1"/>
  <c r="J205" i="1"/>
  <c r="L200" i="1"/>
  <c r="L198" i="1"/>
  <c r="L195" i="1"/>
  <c r="L191" i="1"/>
  <c r="L188" i="1"/>
  <c r="L187" i="1"/>
  <c r="L186" i="1"/>
  <c r="L183" i="1"/>
  <c r="L180" i="1"/>
  <c r="L177" i="1"/>
  <c r="L176" i="1"/>
  <c r="L175" i="1"/>
  <c r="L172" i="1"/>
  <c r="L169" i="1"/>
  <c r="L168" i="1"/>
  <c r="L166" i="1"/>
  <c r="L162" i="1"/>
  <c r="L161" i="1"/>
  <c r="L160" i="1"/>
  <c r="L157" i="1"/>
  <c r="L155" i="1"/>
  <c r="L154" i="1"/>
  <c r="L153" i="1"/>
  <c r="L151" i="1"/>
  <c r="L148" i="1"/>
  <c r="L145" i="1"/>
  <c r="L142" i="1"/>
  <c r="L139" i="1"/>
  <c r="L136" i="1"/>
  <c r="L133" i="1"/>
  <c r="L129" i="1"/>
  <c r="L125" i="1"/>
  <c r="L122" i="1"/>
  <c r="L120" i="1"/>
  <c r="L117" i="1"/>
  <c r="L115" i="1"/>
  <c r="L113" i="1"/>
  <c r="L110" i="1"/>
  <c r="L108" i="1"/>
  <c r="J108" i="1" s="1"/>
  <c r="L106" i="1"/>
  <c r="J106" i="1" s="1"/>
  <c r="L104" i="1"/>
  <c r="J104" i="1" s="1"/>
  <c r="L101" i="1"/>
  <c r="L98" i="1"/>
  <c r="L95" i="1"/>
  <c r="L93" i="1"/>
  <c r="L86" i="1"/>
  <c r="L83" i="1"/>
  <c r="L79" i="1"/>
  <c r="L77" i="1"/>
  <c r="L76" i="1"/>
  <c r="L74" i="1"/>
  <c r="L71" i="1"/>
  <c r="L69" i="1"/>
  <c r="L61" i="1"/>
  <c r="L56" i="1"/>
  <c r="L55" i="1"/>
  <c r="L42" i="1"/>
  <c r="L37" i="1"/>
  <c r="L34" i="1"/>
  <c r="L32" i="1"/>
  <c r="L29" i="1"/>
  <c r="J188" i="1" l="1"/>
  <c r="J184" i="1"/>
  <c r="J195" i="1"/>
  <c r="J176" i="1"/>
  <c r="J171" i="1"/>
  <c r="J167" i="1"/>
  <c r="J161" i="1"/>
  <c r="J154" i="1"/>
  <c r="J148" i="1"/>
  <c r="J136" i="1"/>
  <c r="J123" i="1"/>
  <c r="J117" i="1"/>
  <c r="J111" i="1"/>
  <c r="J99" i="1"/>
  <c r="J94" i="1"/>
  <c r="J83" i="1"/>
  <c r="J75" i="1"/>
  <c r="J67" i="1"/>
  <c r="J56" i="1"/>
  <c r="J35" i="1"/>
  <c r="J42" i="1"/>
  <c r="L39" i="1"/>
  <c r="J39" i="1" s="1"/>
  <c r="J30" i="1"/>
  <c r="L27" i="1"/>
  <c r="L25" i="1"/>
  <c r="L23" i="1"/>
  <c r="L20" i="1"/>
  <c r="L18" i="1"/>
  <c r="L16" i="1"/>
  <c r="L14" i="1"/>
  <c r="L12" i="1"/>
  <c r="L10" i="1"/>
  <c r="L7" i="1"/>
  <c r="J15" i="1" l="1"/>
  <c r="L213" i="1"/>
  <c r="J8" i="1"/>
  <c r="J23" i="1"/>
  <c r="G79" i="1"/>
  <c r="G34" i="1" l="1"/>
  <c r="G20" i="1" l="1"/>
  <c r="G169" i="1" l="1"/>
  <c r="G92" i="1"/>
</calcChain>
</file>

<file path=xl/sharedStrings.xml><?xml version="1.0" encoding="utf-8"?>
<sst xmlns="http://schemas.openxmlformats.org/spreadsheetml/2006/main" count="393" uniqueCount="233">
  <si>
    <t>ROTAS</t>
  </si>
  <si>
    <t>DESTINOS</t>
  </si>
  <si>
    <t>TURNO</t>
  </si>
  <si>
    <t>TIPO DE VEICULO</t>
  </si>
  <si>
    <t>KM</t>
  </si>
  <si>
    <t>KM TOTAL (POR ROTA)</t>
  </si>
  <si>
    <t>VALOR DA VIAGEM</t>
  </si>
  <si>
    <t>(KM)</t>
  </si>
  <si>
    <t>retornando as 12:00h.</t>
  </si>
  <si>
    <t>MANHÃ</t>
  </si>
  <si>
    <t>MO 01</t>
  </si>
  <si>
    <t>(Microonibus)</t>
  </si>
  <si>
    <t>NOITE</t>
  </si>
  <si>
    <t>OT 01 (KOMBI)</t>
  </si>
  <si>
    <t>FÁTIMA, retornando às 12:20h.</t>
  </si>
  <si>
    <t>DE FÁTIMA, retornando às 17:00h.</t>
  </si>
  <si>
    <t>TARDE</t>
  </si>
  <si>
    <t>retornando às 12:00h.</t>
  </si>
  <si>
    <t>VN 01</t>
  </si>
  <si>
    <t>Destinado ao transporte de Estudantes, saindo do SÍTIO CUMARU às 07:00h para a E.M. NSª. SRª DE</t>
  </si>
  <si>
    <t>DE FÁTIMA, retornando às 17:20h.</t>
  </si>
  <si>
    <t>Destinado ao transporte de Estudantes, saindo da POVOADO FERRAZ às 06:30h para a E.R.E.M. GIL</t>
  </si>
  <si>
    <t>RODRIGUES, retornando as 12:00h.</t>
  </si>
  <si>
    <t>OB 01</t>
  </si>
  <si>
    <t>retornando as 17:00h.</t>
  </si>
  <si>
    <t>Destinado ao transporte de Estudantes, saindo do SÍTIO JACU às 06:30h para a E.M. NSª. SRª DE FÁTIMA,</t>
  </si>
  <si>
    <t>OT 02 (KOMBI)</t>
  </si>
  <si>
    <t>DE FÁTIMA, retornando as 17:00h.</t>
  </si>
  <si>
    <t>Destinado ao transporte de Estudantes, saindo da PREFEITURA MUNICIPAL DE VERTENTES às 06:30h para</t>
  </si>
  <si>
    <t>a E.M. PROF. DOMINGOS PEREIRA, retornando as</t>
  </si>
  <si>
    <t>12:00h.</t>
  </si>
  <si>
    <t>OT 03 (KOMBI)</t>
  </si>
  <si>
    <t>Destinado ao transporte de Estudantes, saindo da FAZENDA FERRAZ às 12:00h para a E.M. SÃO LUIZ,</t>
  </si>
  <si>
    <t>OT 04 (KOMBI)</t>
  </si>
  <si>
    <t>Destinado ao transporte de Estudantes, saindo da PREFEITURA MUNICIPAL DE VERTENTES às 06:20h para</t>
  </si>
  <si>
    <t>VN 02</t>
  </si>
  <si>
    <t>Destinado ao transporte de Estudantes, saindo do SÍTIO JACU às 07:00h para a E.M. NSª. SRª DE FÁTIMA,</t>
  </si>
  <si>
    <t>retornando às 17:00h.</t>
  </si>
  <si>
    <t>Destinado ao transporte de Estudantes, saindo do SÍTIO JACU às 12:40h para a E.M. PE. ROCHA,</t>
  </si>
  <si>
    <t>retornando às 17:20h.</t>
  </si>
  <si>
    <t>Destinado ao transporte de Estudantes, saindo do</t>
  </si>
  <si>
    <t>VN 03</t>
  </si>
  <si>
    <t>Destinado ao transporte de Estudantes, saindo da</t>
  </si>
  <si>
    <t>E.M. SÃO LUÍS às 17:00h, para o SÍTIO RIACHO DIREITO</t>
  </si>
  <si>
    <t>TARDE - Volta</t>
  </si>
  <si>
    <t>INTEGRAL</t>
  </si>
  <si>
    <t>CARNEIRO DA SILVA, retornando às 17:00h.</t>
  </si>
  <si>
    <t>ANTÔNIO CARNEIRO DA SILVA, retornando às 17:20h.</t>
  </si>
  <si>
    <t>Destinado ao transporte de Estudantes, saindo do SÍTIO MARINHO às 06:20h para a C.M. ANTÔNIO</t>
  </si>
  <si>
    <t>CARNEIRO DA SILVA, retornando às 12:00h.</t>
  </si>
  <si>
    <t>OT 06 (KOMBI)</t>
  </si>
  <si>
    <t>FERREIRA LEAL CORRÊA DE ARAÚJO, retornando às 12:00h.</t>
  </si>
  <si>
    <t>VN 04</t>
  </si>
  <si>
    <t>TARDE-Volta</t>
  </si>
  <si>
    <t>OT 07 (KOMBI)</t>
  </si>
  <si>
    <t>MANHA</t>
  </si>
  <si>
    <t>retornando às 22:00h.</t>
  </si>
  <si>
    <t>SÍTIO JACU às 06:30h para a E.M. PE. ROCHA,</t>
  </si>
  <si>
    <t>VN 05</t>
  </si>
  <si>
    <t>OT 08 (KOMBI)</t>
  </si>
  <si>
    <t>Destinado ao transporte de Estudantes, saindo do SÍTIO JACU às 18:00h para a E.M. PE. ROCHA,</t>
  </si>
  <si>
    <t>SÍTIO MACAMBIRA às 06:30h para a E.R.E.M. GIL</t>
  </si>
  <si>
    <t>RODRIGUES, retornando as 16:40h</t>
  </si>
  <si>
    <t>VN 06</t>
  </si>
  <si>
    <t>OT 09 (KOMBI)</t>
  </si>
  <si>
    <t>VN 07</t>
  </si>
  <si>
    <t>Destinado ao transporte de Estudantes, saindo do SÍTIO JACU às 06:30h para a E.M. PROF. DOMINGOS</t>
  </si>
  <si>
    <t>PEREIRA, retornando às 12:00h.</t>
  </si>
  <si>
    <t>VN 08</t>
  </si>
  <si>
    <t>PEREIRA, retornando às 17:00h.</t>
  </si>
  <si>
    <t>OT 10 (KOMBI)</t>
  </si>
  <si>
    <t>OT 11 (KOMBI)</t>
  </si>
  <si>
    <t>VN 09</t>
  </si>
  <si>
    <t>RIBEIRO, retornando às 12:20h.</t>
  </si>
  <si>
    <t>VN 10</t>
  </si>
  <si>
    <t>DA SILVA, retornando às 12:20h.</t>
  </si>
  <si>
    <t>VN 11</t>
  </si>
  <si>
    <t>LUIZ, retornando às 22:00h.</t>
  </si>
  <si>
    <t>OT 12 (KOMBI)</t>
  </si>
  <si>
    <t>OT 13 (KOMBI)</t>
  </si>
  <si>
    <t>DOMINGOS PEREIRA, retornando às 12:00h.</t>
  </si>
  <si>
    <t>OT 14 (KOMBI)</t>
  </si>
  <si>
    <t>DOMINGOS PEREIRA, retornando às 17:00h.</t>
  </si>
  <si>
    <t>OT 15 (KOMBI)</t>
  </si>
  <si>
    <t>VN 12</t>
  </si>
  <si>
    <t>OT 16 (KOMBI)</t>
  </si>
  <si>
    <t>BEZERRA, retornando às 12:00h.</t>
  </si>
  <si>
    <t>OT 17 (KOMBI)</t>
  </si>
  <si>
    <t>a E.M. PROFª ODETE BEZERRA, retornando às 12:20h.</t>
  </si>
  <si>
    <t>BEZERRA, retornando às 17:00h.</t>
  </si>
  <si>
    <t>Destinado ao transporte de Estudantes, saindo da PREFEITURA MUNICIPAL DE VERTENTES às 12:00h para</t>
  </si>
  <si>
    <t>a E.M. PROFª ODETE BEZERRA, retornando às 17:20h.</t>
  </si>
  <si>
    <t xml:space="preserve">Destinado ao transporte de Estudantes, saindo do SÍTIO RIACHO DIREITO às 06:30h para a E. M. JOSÉ HÉLTER FERREIRA LEAL CORRÊA DE ARAÚJO,
retornando as 12:00h.
</t>
  </si>
  <si>
    <t xml:space="preserve">Destinado ao transporte de Estudantes, saindo do DIST. CHÃ DO JUNCO às 06:20h para a E.M. NSª. SRª
DE FÁTIMA, retornando às 12:00h.
</t>
  </si>
  <si>
    <t xml:space="preserve">Destinado ao transporte de Estudantes, saindo do SÍTIO TUBIBAS às 07:00h para a E.M. NSª. SRª DE
FÁTIMA, retornando às 12:20h.
</t>
  </si>
  <si>
    <t xml:space="preserve">Destinado ao transporte de Estudantes, saindo do SÍTIO TUBIBAS às 12:40h para a E.M. NSª. SRª DE
FÁTIMA, retornando às 17:20h.
</t>
  </si>
  <si>
    <t xml:space="preserve">Destinado ao transporte de Estudantes, saindo do SÍTIO JACU às 06:20h para a E.M. NSª. SRª DE FÁTIMA,
retornando às 12:00h.
</t>
  </si>
  <si>
    <t>NOME</t>
  </si>
  <si>
    <t>ANTÔNIO MATOS REIS</t>
  </si>
  <si>
    <t>JOSÉ ADRIANO TRINDADE DA SILVA</t>
  </si>
  <si>
    <t>VALOR DA VIAGEM PELOS KM</t>
  </si>
  <si>
    <t xml:space="preserve">Destinado ao transporte de Estudantes, saindo do S. AREIA DO JUNCO às 18:00h para a E.M. SÃO LUIZ, retornando as 22:00h até Serra da Cachoeira.
</t>
  </si>
  <si>
    <t>CPF: 02530336407</t>
  </si>
  <si>
    <t>Endereço; Rua Francisco Zacarias n° 27, Centro, Vertentes. Fone: 997235919.</t>
  </si>
  <si>
    <t>Proposto</t>
  </si>
  <si>
    <t>CONCORRENTES</t>
  </si>
  <si>
    <t>Adriano 6,27 --&gt; VALOR TOTAL: R$ 100.781,38</t>
  </si>
  <si>
    <t>Ialisson 6,28 --&gt; Valor total: 100.891,00</t>
  </si>
  <si>
    <t>Destinado ao transporte de Estudantes, saindo do SÍTIO JACU às 12:30h para a E.M. NSª. SRª</t>
  </si>
  <si>
    <t>Destinado ao transporte de Estudantes, saindo do s. cumaru às 12:40h para a E.M. NSª. SRª</t>
  </si>
  <si>
    <t>Destinado ao transporte de Estudantes, saindo do SÍTIO jacu às 12:40h para a E.M. NSª. SRª</t>
  </si>
  <si>
    <t>Destinado ao transporte de Estudantes, saindo do SÍTIO PINTOS às 12:30h para a E.M. PE. ROCHA,</t>
  </si>
  <si>
    <t>SÍTIO JACU às 06:30h para a E. M. JOSÉ HÉLTER FERREIRA LEAL CORRÊA DE ARAÚJO,</t>
  </si>
  <si>
    <t xml:space="preserve">MANHÃ </t>
  </si>
  <si>
    <t>Destinado ao transporte de estudantes, saindo do Sítio JACU às 06:00 para a Esc. Mun. Padre Rocha, retornado às 12:00.</t>
  </si>
  <si>
    <t>Destinado ao transporte de Estudantes, saindo do Areia do Junco às 12:20h para a C.M. ANTÔNIO</t>
  </si>
  <si>
    <t>Destinado ao transporte de Estudantes, saindo do SÍTIO JACU às 12:40h para a C.M.</t>
  </si>
  <si>
    <t>Destinado ao transporte de Estudantes, saindo do SÍTIO PINTOS às 12:40h para a E.M. PE. ROCHA,</t>
  </si>
  <si>
    <t>Destinado ao transporte de Estudantes, saindo do SÍTIO marinho às 12:20h para a C.M. ANTÔNIO</t>
  </si>
  <si>
    <t>SÍTIO PINTOS às 06:30h para E. M. JOSÉ HÉLTER</t>
  </si>
  <si>
    <t>Destinado ao transporte de Estudantes, saindo Do S. LAGOA RASA Às 12:20 para C.M.Antônio Carneiro da Silva retornando às 17:00.</t>
  </si>
  <si>
    <t>VN03</t>
  </si>
  <si>
    <t>E.R.E.M. GIL RODRIGUES às 17:00h, para S. Pintos.</t>
  </si>
  <si>
    <t>manhã</t>
  </si>
  <si>
    <t>Destinado ao transporte de Estudantes, saindo do Sítio Jaboticaba às 12:20 para a EM José Helter F. Leal, retornando às 17:00.</t>
  </si>
  <si>
    <t>tarde</t>
  </si>
  <si>
    <t xml:space="preserve">Destinado ao transporte de Estudantes, saindo do Sítio Jaboticaba às 18:00 para a EM são luis. </t>
  </si>
  <si>
    <t>noite (ida)</t>
  </si>
  <si>
    <t>VN04</t>
  </si>
  <si>
    <t>SÍTIO JACU às 12:20h para a E.M. PE. ROCHA,</t>
  </si>
  <si>
    <t>Destinado ao transporte de Estudantes, saindo do SÍTIO MARINHO às 12:00h para a C.M. ANTÔNIO</t>
  </si>
  <si>
    <t>Destinado ao transporte de Estudantes, saindo do SÍTIO SANSÃO às 06:30h para a C.M. ALICE SANTOS DE LIMA,</t>
  </si>
  <si>
    <t>Destinado ao transporte de Estudantes, saindo da SERRA DA CACHOEIRA às 06:30h para a E.R.E.M. GIL</t>
  </si>
  <si>
    <t>Destinado ao transporte de Estudantes, saindo dp SÍTIO JACU às 12:30h para a E.M. PROF. DOMINGOS</t>
  </si>
  <si>
    <t>Destinado ao transporte de Estudantes, saindo do SÍTIO JUCURI, Às 6:20 para EM JOAQUIM RIBEIRO, retornando Às 12:00.</t>
  </si>
  <si>
    <t>SÍTIO RIACHO DIREITO às 06:40h para a E.M. JOAQUIM</t>
  </si>
  <si>
    <t>SÍTIO MACAMBIRA  às 07:00h para a E.M. JOAQUIM RIBEIRO,</t>
  </si>
  <si>
    <t>retornando às 12:40h.</t>
  </si>
  <si>
    <t>SÍTIO JUCURI às 12:00h para a E.M. JOAQUIM RIBEIRO,</t>
  </si>
  <si>
    <t>Destinado ao transporte de Estudantes, saindo doa</t>
  </si>
  <si>
    <t>E.M. JOAQUIM RIBEIRO, às 17:20</t>
  </si>
  <si>
    <t>para o SÌTIO JUCURI.</t>
  </si>
  <si>
    <t>SÍTIO RIACHO DIREITO às 06:20h para a E.M. JOAQUIM RIBEIRO, retornado Às 12:00.</t>
  </si>
  <si>
    <t>SÍTIO CAURÁ às 06:40h para a E.M. JOAQUIM</t>
  </si>
  <si>
    <t>RIBEIRO, retornando às 12:10h.</t>
  </si>
  <si>
    <t>SÍTIO RIACHO DIREITO às 12:20h para a E.M. PROF DOMINGOS PEREIRA</t>
  </si>
  <si>
    <t>, retornando às 17:00h.</t>
  </si>
  <si>
    <t>SÍTIO CAROÁ às 12:30h para a E.M. JOAQUIM RIBEIRO,</t>
  </si>
  <si>
    <t>Destinado ao transporte de Estudantes, saindo do SÍTIO RIACHO DIREITO às 12:40h para a E.M. JOAQUIM RIBEIRO</t>
  </si>
  <si>
    <t>, retornando às 17:40h.</t>
  </si>
  <si>
    <t>PREFEITURA MUNICIPAL DAS VERTENTES às 06:20h para a E. M. PADRE ROCHA</t>
  </si>
  <si>
    <t>, retornando às 12:00h.</t>
  </si>
  <si>
    <t>DISTRITO LIVRAMENTO às 06:40h para a EM JOSÉ HELTERFERREIRA LEAL CORREIA DE ARAUJO</t>
  </si>
  <si>
    <t>EM SÃO LUIZ (CENTRO) às 12:40h para a E.M.PADRE ROCHA, retornado às 17:00.</t>
  </si>
  <si>
    <t>Destinado ao transporte de Estudantes, saindo doSÍTIO LAGOA RASA às 6:20 para a CM ANTÔNIO CARNEIRO DA SILVA, retornando às 12:00.</t>
  </si>
  <si>
    <t>Destinado ao transporte de Estudantes, saindo do distrito LIVRAMENTO às 6:30para EREM GIL RODRIGUES, retornando às 16:40h.</t>
  </si>
  <si>
    <t>EM JOSE HELTER FERREIRA LEAL CORREA DE ARAUJO às 17:00h, para o SÍTIO TOPADA.</t>
  </si>
  <si>
    <t>SÍTIO TOPADA às 18:00h para a EREM GIL RODRIGUES, retornando às 22:00h.</t>
  </si>
  <si>
    <t>Destinado ao transporte de Estudantes, saindo do SÍTIO LAGOA RASA às 6:20 para a CM ALICE SANTOS DE LIMA, retornando às 12:00h.</t>
  </si>
  <si>
    <t>Destinado ao transporte de Estudantes saindo do SÍTIO LAGOA RASA às 6:40h para a EM PE ROCHA, retornando às 12:20h.</t>
  </si>
  <si>
    <t>SÍTIO PINTOS às 18:00h para a E.M. SÃO</t>
  </si>
  <si>
    <t>SÍTIO CONCEIÇÃO às 06:20h para a EREM GIL RODRIGUES</t>
  </si>
  <si>
    <t>Destinado ao transporte de Estudantes, saindo do EREM GIL RODRIGUES às 17:00h, para SÍTIO CONCEIÇÃO.</t>
  </si>
  <si>
    <t>Destinado ao transporte de Estudantes, saindo do SÍTIO MACAMBIRA às 06:20h para a E.M. PROF.</t>
  </si>
  <si>
    <t>Destinado ao transporte de Estudantes, saindo do SÍTIO BOMBA DÁGUA às 12:20h para a E.M. PROF.</t>
  </si>
  <si>
    <t>SÍTIO PORTO ALEGRE às 06:20h para a CM ALICE SANTOS , retornando às 12:00h.</t>
  </si>
  <si>
    <t>Destinado ao transporte de Estudantes, saindo do SÍTIO GRAVATAZINHO às 6:40 para a CEIM MARIA ENEDINA DE MENEZES, retornando às 12:20h.</t>
  </si>
  <si>
    <t>SÍTIO PORTO ALEGRE às 18:00h para aEM SÃO LUIZ</t>
  </si>
  <si>
    <t>, retornando às 22:00h.</t>
  </si>
  <si>
    <t>Destinado ao transporte de Estudantes, saindo da RUA NOVA  às 06:20h para</t>
  </si>
  <si>
    <t>a E.M. ABÍLIO PANTA, retornando às 12:00h.</t>
  </si>
  <si>
    <t>SÍTIO MUNDO NOVO às 06:40h para a E. M. JOSÉ HÉLTER FERREIRA LEAL CORRÊA DE ARAÚJO,</t>
  </si>
  <si>
    <t>retornando às 12:20h.</t>
  </si>
  <si>
    <t>Destinado ao tansporte de estudantes, saindo saindo do EM JOSÉ HELTER FERREIRA LEAL CORREA DE ARAUJO às 17:00h, para Sítio Mundo Novo.</t>
  </si>
  <si>
    <t>TARDE-VOLTA</t>
  </si>
  <si>
    <t>Destinado ao transporte de Estudantes, saindo do SÍTIO JACU às 12:20h para a E.M. PROF.</t>
  </si>
  <si>
    <t>Destinado ao transporte de Estudantes, saindo do SÍTIO RIACHO DIREITO às 6:20h para EM NSª DE DÁTIMA, retornando às 12:00h.</t>
  </si>
  <si>
    <t>PREFEITURA MUNICIPAL DE VERTENTES às 06:20h para a E.M. PROFª ODETE, retornando às 12:00h.</t>
  </si>
  <si>
    <t>Destinado ao transporte de Estudantes, saindo do SÍTIO POÇO VERDE às 06:40h para</t>
  </si>
  <si>
    <t>POVOADO CAPELA NOVA  às 12:20h para a E.M. PROFª ODETE</t>
  </si>
  <si>
    <t>VN 13</t>
  </si>
  <si>
    <t xml:space="preserve">Destinado ao transporte de Estudantes, saindo do SÍTIO SERRA SECA às 6:40, para a </t>
  </si>
  <si>
    <t>SÍTIO SERRA SECA às 18:00h para a EREM GIL RODRIGUES,</t>
  </si>
  <si>
    <t xml:space="preserve"> </t>
  </si>
  <si>
    <t>TARDE/VOLTA</t>
  </si>
  <si>
    <t>OT 05</t>
  </si>
  <si>
    <t>(KOMBI )</t>
  </si>
  <si>
    <t>OT 05 (KOMBI )</t>
  </si>
  <si>
    <t xml:space="preserve">Destinado ao transporte de Estudantes, saindo do Sítio Jaboticaba Às 6:30 para a EREM GIL RODRIGUES e retornado Às 12:00. </t>
  </si>
  <si>
    <t>a E.M. BERNARDO DAS CHAGAS, retornando às 12:20h.</t>
  </si>
  <si>
    <t>Destinado ao transporte de Estudantes, saindo do E.M. BERNARDO  DAS CHAGAS as 12 :00  para oSítio Jaboticaba.</t>
  </si>
  <si>
    <t>MANHÃ/VOLTA</t>
  </si>
  <si>
    <t>EREM GIL RODRIGUES retornando  às 16:40h.</t>
  </si>
  <si>
    <t xml:space="preserve">Destinado ao transporte de Estudantes, saindo do DIST. CHÃ DO JUNCO às 12:30h para a E.M. NSª. SRª
DE FÁTIMA, retornando às 17:00h.
</t>
  </si>
  <si>
    <t>Destinado ao transporte de Estudantes, saindo do POVOADO FERRAZ às 12:30h para a E.M. SÃO LUIZ,</t>
  </si>
  <si>
    <r>
      <t>MANOEL HENRIQUE DE OLIVEIRA</t>
    </r>
    <r>
      <rPr>
        <b/>
        <sz val="6.5"/>
        <color rgb="FF000000"/>
        <rFont val="Arial Narrow"/>
        <family val="2"/>
      </rPr>
      <t xml:space="preserve"> </t>
    </r>
  </si>
  <si>
    <t xml:space="preserve">IALISSON CARLOS QUEIROZ DE SOUZA </t>
  </si>
  <si>
    <t xml:space="preserve">EDNALDO BEZERRA DA SILVA </t>
  </si>
  <si>
    <r>
      <t>RENATO MANOEL DA SILVA</t>
    </r>
    <r>
      <rPr>
        <b/>
        <sz val="6.5"/>
        <color rgb="FF000000"/>
        <rFont val="Arial Narrow"/>
        <family val="2"/>
      </rPr>
      <t xml:space="preserve"> </t>
    </r>
  </si>
  <si>
    <r>
      <t>ERALDO BEZERRA DA SILVA</t>
    </r>
    <r>
      <rPr>
        <b/>
        <sz val="6.5"/>
        <color theme="1"/>
        <rFont val="Arial Narrow"/>
        <family val="2"/>
      </rPr>
      <t xml:space="preserve"> </t>
    </r>
  </si>
  <si>
    <t xml:space="preserve">JOSÉ HILTON MARINHO DA SILVA </t>
  </si>
  <si>
    <r>
      <t>ARNALDO CARLOS DA SILVA</t>
    </r>
    <r>
      <rPr>
        <b/>
        <sz val="6.5"/>
        <color rgb="FF000000"/>
        <rFont val="Arial Narrow"/>
        <family val="2"/>
      </rPr>
      <t xml:space="preserve"> </t>
    </r>
  </si>
  <si>
    <t xml:space="preserve">SEVERINO DA SILVA BARBOSA </t>
  </si>
  <si>
    <t xml:space="preserve">GEIKSON LIMA CABRAL </t>
  </si>
  <si>
    <t xml:space="preserve">SEVERINO LOURENÇO DA SILVA </t>
  </si>
  <si>
    <r>
      <t>ARNALDO BEZERRA DE ARRUDA</t>
    </r>
    <r>
      <rPr>
        <b/>
        <sz val="6.5"/>
        <color rgb="FF000000"/>
        <rFont val="Arial Narrow"/>
        <family val="2"/>
      </rPr>
      <t xml:space="preserve"> </t>
    </r>
  </si>
  <si>
    <r>
      <t>GILMAR BARBOSA DA SILVA</t>
    </r>
    <r>
      <rPr>
        <b/>
        <sz val="6.5"/>
        <color rgb="FF000000"/>
        <rFont val="Arial Narrow"/>
        <family val="2"/>
      </rPr>
      <t xml:space="preserve"> </t>
    </r>
  </si>
  <si>
    <t xml:space="preserve">IRANILDO SEVERO DO NASCIMENTO </t>
  </si>
  <si>
    <t xml:space="preserve">JOSÉ LITIERY VIDAL PEDROSA </t>
  </si>
  <si>
    <t xml:space="preserve">EDINALDO BEZERRA DA SILVA </t>
  </si>
  <si>
    <t xml:space="preserve">MARIA PEREIRA DOS SANTOS </t>
  </si>
  <si>
    <r>
      <t>JOSÉ TIMÓTEO DA SILVA</t>
    </r>
    <r>
      <rPr>
        <b/>
        <sz val="6.5"/>
        <color rgb="FF000000"/>
        <rFont val="Arial Narrow"/>
        <family val="2"/>
      </rPr>
      <t xml:space="preserve"> </t>
    </r>
  </si>
  <si>
    <t xml:space="preserve">SUELHO BEZERRA DE ARRUDA </t>
  </si>
  <si>
    <t xml:space="preserve">JOSÉ CECÍLIO CORREIA </t>
  </si>
  <si>
    <t xml:space="preserve">JOÃO ALVES CORDEIRO NETO </t>
  </si>
  <si>
    <t xml:space="preserve">RAIMUNDO SÁVIO XAVIER SILVA </t>
  </si>
  <si>
    <t xml:space="preserve">MANOEL FERREIRA DE ARAÚJO  </t>
  </si>
  <si>
    <r>
      <t xml:space="preserve"> GEISON DE OLIVEIRA  LIMA</t>
    </r>
    <r>
      <rPr>
        <b/>
        <sz val="6.5"/>
        <color theme="1"/>
        <rFont val="Arial Narrow"/>
        <family val="2"/>
      </rPr>
      <t xml:space="preserve"> </t>
    </r>
  </si>
  <si>
    <r>
      <t>CLEYSON GONÇALVES DOS SANTOS</t>
    </r>
    <r>
      <rPr>
        <b/>
        <sz val="6.5"/>
        <color rgb="FF000000"/>
        <rFont val="Arial Narrow"/>
        <family val="2"/>
      </rPr>
      <t xml:space="preserve"> </t>
    </r>
  </si>
  <si>
    <t xml:space="preserve">DJALMA ARAÚJO DOS SANTOS </t>
  </si>
  <si>
    <t xml:space="preserve">MAURÍCIO ANDRADE PEDROSA </t>
  </si>
  <si>
    <t>LAUREANA FERREIRA BARBOSA</t>
  </si>
  <si>
    <t xml:space="preserve">GENIVAL DE ARRUDA ALVES </t>
  </si>
  <si>
    <t>DIAS LETIVOS</t>
  </si>
  <si>
    <t>TOTAL</t>
  </si>
  <si>
    <t>(R$)</t>
  </si>
  <si>
    <t>EMP</t>
  </si>
  <si>
    <t>VALOR DA VIAGEM POR ITEM</t>
  </si>
  <si>
    <t>PATRÍCIA MARIA PESSOA</t>
  </si>
  <si>
    <t>Gestora do Contrato</t>
  </si>
  <si>
    <t xml:space="preserve">JOÃO BATISTA CORREIA DE LEMOS </t>
  </si>
  <si>
    <t>Fiscal do Contrato</t>
  </si>
  <si>
    <t>SÉRGIO PEREIRA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</si>
</sst>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 Narrow"/>
      <family val="2"/>
    </font>
    <font>
      <b/>
      <sz val="5"/>
      <color rgb="FF000000"/>
      <name val="Arial Narrow"/>
      <family val="2"/>
    </font>
    <font>
      <b/>
      <sz val="9"/>
      <color theme="1"/>
      <name val="Arial Narrow"/>
      <family val="2"/>
    </font>
    <font>
      <sz val="6.5"/>
      <color rgb="FF000000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sz val="6.5"/>
      <color theme="1"/>
      <name val="Arial Narrow"/>
      <family val="2"/>
    </font>
    <font>
      <b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5"/>
      <name val="Arial Narrow"/>
      <family val="2"/>
    </font>
    <font>
      <sz val="8"/>
      <color rgb="FF000000"/>
      <name val="Arial Narrow"/>
      <family val="2"/>
    </font>
    <font>
      <b/>
      <sz val="6.5"/>
      <color rgb="FF000000"/>
      <name val="Arial Narrow"/>
      <family val="2"/>
    </font>
    <font>
      <b/>
      <sz val="6.5"/>
      <color theme="1"/>
      <name val="Arial Narrow"/>
      <family val="2"/>
    </font>
    <font>
      <sz val="12"/>
      <color theme="1"/>
      <name val="Arial Narrow"/>
      <family val="2"/>
    </font>
    <font>
      <sz val="6.5"/>
      <color rgb="FFFF0000"/>
      <name val="Arial Narrow"/>
      <family val="2"/>
    </font>
    <font>
      <sz val="6.5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CE6F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6B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69696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 indent="1"/>
    </xf>
    <xf numFmtId="0" fontId="5" fillId="3" borderId="6" xfId="0" applyFont="1" applyFill="1" applyBorder="1" applyAlignment="1">
      <alignment horizontal="left" vertical="center" wrapText="1" indent="1"/>
    </xf>
    <xf numFmtId="0" fontId="5" fillId="8" borderId="6" xfId="0" applyFont="1" applyFill="1" applyBorder="1" applyAlignment="1">
      <alignment vertical="center" wrapText="1"/>
    </xf>
    <xf numFmtId="0" fontId="5" fillId="8" borderId="4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left" vertical="center" wrapText="1" indent="1"/>
    </xf>
    <xf numFmtId="0" fontId="5" fillId="7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horizontal="left" vertical="center" wrapText="1" indent="2"/>
    </xf>
    <xf numFmtId="0" fontId="5" fillId="8" borderId="6" xfId="0" applyFont="1" applyFill="1" applyBorder="1" applyAlignment="1">
      <alignment horizontal="left" vertical="center" wrapText="1" indent="2"/>
    </xf>
    <xf numFmtId="0" fontId="5" fillId="3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left" vertical="center" wrapText="1" indent="1"/>
    </xf>
    <xf numFmtId="0" fontId="5" fillId="9" borderId="6" xfId="0" applyFont="1" applyFill="1" applyBorder="1" applyAlignment="1">
      <alignment horizontal="left" vertical="center" wrapText="1" indent="1"/>
    </xf>
    <xf numFmtId="0" fontId="8" fillId="9" borderId="6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1" borderId="4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6" fillId="0" borderId="0" xfId="0" applyFont="1"/>
    <xf numFmtId="0" fontId="3" fillId="2" borderId="2" xfId="0" applyFont="1" applyFill="1" applyBorder="1" applyAlignment="1">
      <alignment horizontal="center" wrapText="1"/>
    </xf>
    <xf numFmtId="0" fontId="6" fillId="10" borderId="0" xfId="0" applyFont="1" applyFill="1" applyBorder="1"/>
    <xf numFmtId="0" fontId="5" fillId="8" borderId="0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12" fillId="2" borderId="14" xfId="0" applyFont="1" applyFill="1" applyBorder="1"/>
    <xf numFmtId="0" fontId="11" fillId="2" borderId="17" xfId="0" applyFont="1" applyFill="1" applyBorder="1"/>
    <xf numFmtId="0" fontId="0" fillId="2" borderId="18" xfId="0" applyFill="1" applyBorder="1"/>
    <xf numFmtId="0" fontId="0" fillId="2" borderId="19" xfId="0" applyFill="1" applyBorder="1"/>
    <xf numFmtId="0" fontId="10" fillId="2" borderId="20" xfId="0" applyFont="1" applyFill="1" applyBorder="1"/>
    <xf numFmtId="0" fontId="0" fillId="2" borderId="21" xfId="0" applyFill="1" applyBorder="1"/>
    <xf numFmtId="0" fontId="7" fillId="12" borderId="17" xfId="0" applyFont="1" applyFill="1" applyBorder="1"/>
    <xf numFmtId="0" fontId="7" fillId="12" borderId="18" xfId="0" applyFont="1" applyFill="1" applyBorder="1"/>
    <xf numFmtId="0" fontId="7" fillId="12" borderId="19" xfId="0" applyFont="1" applyFill="1" applyBorder="1"/>
    <xf numFmtId="0" fontId="7" fillId="12" borderId="22" xfId="0" applyFont="1" applyFill="1" applyBorder="1"/>
    <xf numFmtId="0" fontId="7" fillId="12" borderId="0" xfId="0" applyFont="1" applyFill="1" applyBorder="1"/>
    <xf numFmtId="0" fontId="7" fillId="12" borderId="23" xfId="0" applyFont="1" applyFill="1" applyBorder="1"/>
    <xf numFmtId="0" fontId="7" fillId="12" borderId="24" xfId="0" applyFont="1" applyFill="1" applyBorder="1"/>
    <xf numFmtId="0" fontId="7" fillId="12" borderId="20" xfId="0" applyFont="1" applyFill="1" applyBorder="1"/>
    <xf numFmtId="0" fontId="7" fillId="12" borderId="21" xfId="0" applyFont="1" applyFill="1" applyBorder="1"/>
    <xf numFmtId="0" fontId="13" fillId="12" borderId="5" xfId="0" applyFont="1" applyFill="1" applyBorder="1" applyAlignment="1">
      <alignment horizontal="center" vertical="center" wrapText="1"/>
    </xf>
    <xf numFmtId="0" fontId="7" fillId="12" borderId="6" xfId="0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vertical="top" wrapText="1"/>
    </xf>
    <xf numFmtId="0" fontId="13" fillId="12" borderId="4" xfId="0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13" borderId="22" xfId="0" applyFont="1" applyFill="1" applyBorder="1" applyAlignment="1">
      <alignment vertical="center" wrapText="1"/>
    </xf>
    <xf numFmtId="0" fontId="5" fillId="13" borderId="0" xfId="0" applyFont="1" applyFill="1" applyBorder="1" applyAlignment="1">
      <alignment horizontal="center" vertical="center" wrapText="1"/>
    </xf>
    <xf numFmtId="0" fontId="5" fillId="13" borderId="24" xfId="0" applyFont="1" applyFill="1" applyBorder="1" applyAlignment="1">
      <alignment vertical="center" wrapText="1"/>
    </xf>
    <xf numFmtId="0" fontId="5" fillId="13" borderId="22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0" xfId="0" applyFont="1" applyFill="1" applyBorder="1" applyAlignment="1">
      <alignment vertical="center" wrapText="1"/>
    </xf>
    <xf numFmtId="0" fontId="5" fillId="14" borderId="26" xfId="0" applyFont="1" applyFill="1" applyBorder="1" applyAlignment="1">
      <alignment horizontal="center" vertical="center" wrapText="1"/>
    </xf>
    <xf numFmtId="0" fontId="5" fillId="13" borderId="25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vertical="center" wrapText="1"/>
    </xf>
    <xf numFmtId="0" fontId="8" fillId="10" borderId="0" xfId="0" applyFont="1" applyFill="1" applyBorder="1" applyAlignment="1">
      <alignment vertical="center" wrapText="1"/>
    </xf>
    <xf numFmtId="0" fontId="5" fillId="10" borderId="0" xfId="0" applyFont="1" applyFill="1" applyBorder="1" applyAlignment="1">
      <alignment horizontal="left" vertical="center" wrapText="1" indent="1"/>
    </xf>
    <xf numFmtId="0" fontId="5" fillId="4" borderId="28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vertical="center" wrapText="1"/>
    </xf>
    <xf numFmtId="0" fontId="8" fillId="8" borderId="15" xfId="0" applyFont="1" applyFill="1" applyBorder="1" applyAlignment="1">
      <alignment horizontal="center" vertical="top" wrapText="1"/>
    </xf>
    <xf numFmtId="0" fontId="5" fillId="11" borderId="30" xfId="0" applyFont="1" applyFill="1" applyBorder="1" applyAlignment="1">
      <alignment vertical="center" wrapText="1"/>
    </xf>
    <xf numFmtId="0" fontId="8" fillId="11" borderId="15" xfId="0" applyFont="1" applyFill="1" applyBorder="1" applyAlignment="1">
      <alignment horizontal="center" vertical="top" wrapText="1"/>
    </xf>
    <xf numFmtId="0" fontId="5" fillId="8" borderId="29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vertical="center" wrapText="1"/>
    </xf>
    <xf numFmtId="0" fontId="8" fillId="9" borderId="15" xfId="0" applyFont="1" applyFill="1" applyBorder="1" applyAlignment="1">
      <alignment horizontal="center" vertical="top" wrapText="1"/>
    </xf>
    <xf numFmtId="0" fontId="5" fillId="9" borderId="29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8" fillId="0" borderId="0" xfId="0" applyFont="1"/>
    <xf numFmtId="0" fontId="5" fillId="7" borderId="0" xfId="0" applyFont="1" applyFill="1" applyBorder="1" applyAlignment="1">
      <alignment horizontal="left" vertical="center" wrapText="1" indent="1"/>
    </xf>
    <xf numFmtId="0" fontId="5" fillId="4" borderId="30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center" vertical="top" wrapText="1"/>
    </xf>
    <xf numFmtId="0" fontId="5" fillId="4" borderId="29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5" fillId="15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 wrapText="1"/>
    </xf>
    <xf numFmtId="0" fontId="5" fillId="6" borderId="32" xfId="0" applyFont="1" applyFill="1" applyBorder="1" applyAlignment="1">
      <alignment vertical="center" wrapText="1"/>
    </xf>
    <xf numFmtId="0" fontId="8" fillId="12" borderId="0" xfId="0" applyFont="1" applyFill="1" applyBorder="1"/>
    <xf numFmtId="0" fontId="8" fillId="12" borderId="20" xfId="0" applyFont="1" applyFill="1" applyBorder="1"/>
    <xf numFmtId="0" fontId="8" fillId="12" borderId="18" xfId="0" applyFont="1" applyFill="1" applyBorder="1"/>
    <xf numFmtId="0" fontId="8" fillId="2" borderId="1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14" fillId="2" borderId="8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5" fillId="2" borderId="0" xfId="0" applyFont="1" applyFill="1" applyBorder="1"/>
    <xf numFmtId="0" fontId="8" fillId="4" borderId="4" xfId="0" applyFont="1" applyFill="1" applyBorder="1" applyAlignment="1">
      <alignment vertical="top" wrapText="1"/>
    </xf>
    <xf numFmtId="0" fontId="8" fillId="6" borderId="6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8" borderId="6" xfId="0" applyFont="1" applyFill="1" applyBorder="1" applyAlignment="1">
      <alignment vertical="center" wrapText="1"/>
    </xf>
    <xf numFmtId="0" fontId="8" fillId="9" borderId="5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top" wrapText="1"/>
    </xf>
    <xf numFmtId="0" fontId="8" fillId="9" borderId="5" xfId="0" applyFont="1" applyFill="1" applyBorder="1" applyAlignment="1">
      <alignment vertical="top" wrapText="1"/>
    </xf>
    <xf numFmtId="0" fontId="8" fillId="9" borderId="6" xfId="0" applyFont="1" applyFill="1" applyBorder="1" applyAlignment="1">
      <alignment vertical="top" wrapText="1"/>
    </xf>
    <xf numFmtId="0" fontId="8" fillId="9" borderId="2" xfId="0" applyFont="1" applyFill="1" applyBorder="1" applyAlignment="1">
      <alignment vertical="top" wrapText="1"/>
    </xf>
    <xf numFmtId="0" fontId="8" fillId="7" borderId="5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7" borderId="6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top" wrapText="1"/>
    </xf>
    <xf numFmtId="0" fontId="8" fillId="3" borderId="5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vertical="top" wrapText="1"/>
    </xf>
    <xf numFmtId="0" fontId="8" fillId="3" borderId="6" xfId="0" applyFont="1" applyFill="1" applyBorder="1" applyAlignment="1">
      <alignment vertical="top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vertical="top" wrapText="1"/>
    </xf>
    <xf numFmtId="0" fontId="8" fillId="11" borderId="6" xfId="0" applyFont="1" applyFill="1" applyBorder="1" applyAlignment="1">
      <alignment vertical="center" wrapText="1"/>
    </xf>
    <xf numFmtId="0" fontId="8" fillId="11" borderId="4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8" fillId="3" borderId="4" xfId="0" applyFont="1" applyFill="1" applyBorder="1" applyAlignment="1">
      <alignment vertical="top" wrapText="1"/>
    </xf>
    <xf numFmtId="0" fontId="8" fillId="14" borderId="16" xfId="0" applyFont="1" applyFill="1" applyBorder="1" applyAlignment="1">
      <alignment vertical="center" wrapText="1"/>
    </xf>
    <xf numFmtId="0" fontId="8" fillId="14" borderId="6" xfId="0" applyFont="1" applyFill="1" applyBorder="1" applyAlignment="1">
      <alignment horizontal="center" vertical="center" wrapText="1"/>
    </xf>
    <xf numFmtId="0" fontId="8" fillId="14" borderId="0" xfId="0" applyFont="1" applyFill="1"/>
    <xf numFmtId="0" fontId="8" fillId="14" borderId="26" xfId="0" applyFont="1" applyFill="1" applyBorder="1" applyAlignment="1">
      <alignment vertical="top" wrapText="1"/>
    </xf>
    <xf numFmtId="0" fontId="8" fillId="14" borderId="6" xfId="0" applyFont="1" applyFill="1" applyBorder="1" applyAlignment="1">
      <alignment vertical="top" wrapText="1"/>
    </xf>
    <xf numFmtId="0" fontId="8" fillId="3" borderId="0" xfId="0" applyFont="1" applyFill="1" applyBorder="1" applyAlignment="1">
      <alignment vertical="top" wrapText="1"/>
    </xf>
    <xf numFmtId="0" fontId="8" fillId="13" borderId="27" xfId="0" applyFont="1" applyFill="1" applyBorder="1" applyAlignment="1">
      <alignment vertical="center" wrapText="1"/>
    </xf>
    <xf numFmtId="0" fontId="8" fillId="13" borderId="18" xfId="0" applyFont="1" applyFill="1" applyBorder="1" applyAlignment="1">
      <alignment vertical="center" wrapText="1"/>
    </xf>
    <xf numFmtId="0" fontId="8" fillId="13" borderId="26" xfId="0" applyFont="1" applyFill="1" applyBorder="1" applyAlignment="1">
      <alignment vertical="top" wrapText="1"/>
    </xf>
    <xf numFmtId="0" fontId="8" fillId="13" borderId="22" xfId="0" applyFont="1" applyFill="1" applyBorder="1" applyAlignment="1">
      <alignment vertical="top" wrapText="1"/>
    </xf>
    <xf numFmtId="0" fontId="8" fillId="13" borderId="26" xfId="0" applyFont="1" applyFill="1" applyBorder="1" applyAlignment="1">
      <alignment vertical="center" wrapText="1"/>
    </xf>
    <xf numFmtId="0" fontId="8" fillId="13" borderId="22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top" wrapText="1"/>
    </xf>
    <xf numFmtId="0" fontId="8" fillId="13" borderId="14" xfId="0" applyFont="1" applyFill="1" applyBorder="1" applyAlignment="1">
      <alignment vertical="top" wrapText="1"/>
    </xf>
    <xf numFmtId="0" fontId="8" fillId="13" borderId="24" xfId="0" applyFont="1" applyFill="1" applyBorder="1" applyAlignment="1">
      <alignment vertical="top" wrapText="1"/>
    </xf>
    <xf numFmtId="0" fontId="8" fillId="8" borderId="4" xfId="0" applyFont="1" applyFill="1" applyBorder="1" applyAlignment="1">
      <alignment vertical="top" wrapText="1"/>
    </xf>
    <xf numFmtId="0" fontId="8" fillId="7" borderId="6" xfId="0" applyFont="1" applyFill="1" applyBorder="1" applyAlignment="1">
      <alignment vertical="top" wrapText="1"/>
    </xf>
    <xf numFmtId="0" fontId="8" fillId="8" borderId="6" xfId="0" applyFont="1" applyFill="1" applyBorder="1" applyAlignment="1">
      <alignment vertical="top" wrapText="1"/>
    </xf>
    <xf numFmtId="0" fontId="8" fillId="3" borderId="19" xfId="0" applyFont="1" applyFill="1" applyBorder="1" applyAlignment="1">
      <alignment vertical="top" wrapText="1"/>
    </xf>
    <xf numFmtId="0" fontId="8" fillId="3" borderId="16" xfId="0" applyFont="1" applyFill="1" applyBorder="1" applyAlignment="1">
      <alignment vertical="top" wrapText="1"/>
    </xf>
    <xf numFmtId="0" fontId="8" fillId="3" borderId="23" xfId="0" applyFont="1" applyFill="1" applyBorder="1" applyAlignment="1">
      <alignment vertical="top" wrapText="1"/>
    </xf>
    <xf numFmtId="0" fontId="8" fillId="3" borderId="26" xfId="0" applyFont="1" applyFill="1" applyBorder="1" applyAlignment="1">
      <alignment vertical="top" wrapText="1"/>
    </xf>
    <xf numFmtId="0" fontId="8" fillId="9" borderId="0" xfId="0" applyFont="1" applyFill="1" applyBorder="1" applyAlignment="1">
      <alignment vertical="top" wrapText="1"/>
    </xf>
    <xf numFmtId="0" fontId="8" fillId="6" borderId="4" xfId="0" applyFont="1" applyFill="1" applyBorder="1" applyAlignment="1">
      <alignment vertical="top" wrapText="1"/>
    </xf>
    <xf numFmtId="0" fontId="8" fillId="7" borderId="9" xfId="0" applyFont="1" applyFill="1" applyBorder="1" applyAlignment="1">
      <alignment vertical="top" wrapText="1"/>
    </xf>
    <xf numFmtId="0" fontId="8" fillId="3" borderId="21" xfId="0" applyFont="1" applyFill="1" applyBorder="1" applyAlignment="1">
      <alignment vertical="top" wrapText="1"/>
    </xf>
    <xf numFmtId="0" fontId="8" fillId="3" borderId="14" xfId="0" applyFont="1" applyFill="1" applyBorder="1" applyAlignment="1">
      <alignment vertical="top" wrapText="1"/>
    </xf>
    <xf numFmtId="44" fontId="8" fillId="5" borderId="22" xfId="1" applyFont="1" applyFill="1" applyBorder="1" applyAlignment="1">
      <alignment vertical="center" wrapText="1"/>
    </xf>
    <xf numFmtId="44" fontId="8" fillId="5" borderId="17" xfId="1" applyFont="1" applyFill="1" applyBorder="1" applyAlignment="1">
      <alignment vertical="center" wrapText="1"/>
    </xf>
    <xf numFmtId="0" fontId="8" fillId="7" borderId="1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vertical="center" wrapText="1"/>
    </xf>
    <xf numFmtId="0" fontId="8" fillId="4" borderId="3" xfId="0" applyFont="1" applyFill="1" applyBorder="1" applyAlignment="1">
      <alignment vertical="center" wrapText="1"/>
    </xf>
    <xf numFmtId="0" fontId="8" fillId="7" borderId="31" xfId="0" applyFont="1" applyFill="1" applyBorder="1" applyAlignment="1">
      <alignment vertical="top" wrapText="1"/>
    </xf>
    <xf numFmtId="0" fontId="8" fillId="7" borderId="32" xfId="0" applyFont="1" applyFill="1" applyBorder="1" applyAlignment="1">
      <alignment vertical="top" wrapText="1"/>
    </xf>
    <xf numFmtId="0" fontId="8" fillId="6" borderId="32" xfId="0" applyFont="1" applyFill="1" applyBorder="1" applyAlignment="1">
      <alignment vertical="top" wrapText="1"/>
    </xf>
    <xf numFmtId="0" fontId="8" fillId="10" borderId="0" xfId="0" applyFont="1" applyFill="1" applyBorder="1" applyAlignment="1">
      <alignment vertical="top" wrapText="1"/>
    </xf>
    <xf numFmtId="0" fontId="5" fillId="5" borderId="22" xfId="0" applyFont="1" applyFill="1" applyBorder="1" applyAlignment="1">
      <alignment horizontal="center" vertical="center" wrapText="1"/>
    </xf>
    <xf numFmtId="44" fontId="8" fillId="9" borderId="22" xfId="1" applyFont="1" applyFill="1" applyBorder="1" applyAlignment="1">
      <alignment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15" fillId="2" borderId="18" xfId="0" applyFont="1" applyFill="1" applyBorder="1"/>
    <xf numFmtId="44" fontId="8" fillId="9" borderId="17" xfId="1" applyFont="1" applyFill="1" applyBorder="1" applyAlignment="1">
      <alignment vertical="center" wrapText="1"/>
    </xf>
    <xf numFmtId="0" fontId="15" fillId="2" borderId="16" xfId="0" applyFont="1" applyFill="1" applyBorder="1"/>
    <xf numFmtId="0" fontId="15" fillId="2" borderId="26" xfId="0" applyFont="1" applyFill="1" applyBorder="1"/>
    <xf numFmtId="0" fontId="8" fillId="12" borderId="16" xfId="0" applyFont="1" applyFill="1" applyBorder="1"/>
    <xf numFmtId="0" fontId="8" fillId="12" borderId="26" xfId="0" applyFont="1" applyFill="1" applyBorder="1"/>
    <xf numFmtId="0" fontId="8" fillId="12" borderId="14" xfId="0" applyFont="1" applyFill="1" applyBorder="1"/>
    <xf numFmtId="0" fontId="5" fillId="5" borderId="12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44" fontId="5" fillId="5" borderId="7" xfId="0" applyNumberFormat="1" applyFont="1" applyFill="1" applyBorder="1" applyAlignment="1">
      <alignment horizontal="center" vertical="center" wrapText="1"/>
    </xf>
    <xf numFmtId="44" fontId="8" fillId="12" borderId="0" xfId="0" applyNumberFormat="1" applyFont="1" applyFill="1" applyBorder="1"/>
    <xf numFmtId="0" fontId="5" fillId="5" borderId="23" xfId="0" applyFont="1" applyFill="1" applyBorder="1" applyAlignment="1">
      <alignment horizontal="center" vertical="center" wrapText="1"/>
    </xf>
    <xf numFmtId="44" fontId="5" fillId="5" borderId="16" xfId="0" applyNumberFormat="1" applyFont="1" applyFill="1" applyBorder="1" applyAlignment="1">
      <alignment horizontal="center" vertical="center" wrapText="1"/>
    </xf>
    <xf numFmtId="44" fontId="5" fillId="5" borderId="16" xfId="1" applyFont="1" applyFill="1" applyBorder="1" applyAlignment="1">
      <alignment horizontal="center" vertical="center" wrapText="1"/>
    </xf>
    <xf numFmtId="44" fontId="5" fillId="5" borderId="22" xfId="1" applyFont="1" applyFill="1" applyBorder="1" applyAlignment="1">
      <alignment horizontal="center" vertical="center" wrapText="1"/>
    </xf>
    <xf numFmtId="0" fontId="8" fillId="12" borderId="17" xfId="0" applyFont="1" applyFill="1" applyBorder="1"/>
    <xf numFmtId="0" fontId="8" fillId="12" borderId="22" xfId="0" applyFont="1" applyFill="1" applyBorder="1"/>
    <xf numFmtId="0" fontId="5" fillId="5" borderId="4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44" fontId="8" fillId="12" borderId="0" xfId="1" applyFont="1" applyFill="1" applyBorder="1"/>
    <xf numFmtId="44" fontId="5" fillId="5" borderId="26" xfId="1" applyFont="1" applyFill="1" applyBorder="1" applyAlignment="1">
      <alignment horizontal="center" vertical="center" wrapText="1"/>
    </xf>
    <xf numFmtId="44" fontId="8" fillId="12" borderId="18" xfId="1" applyFont="1" applyFill="1" applyBorder="1"/>
    <xf numFmtId="44" fontId="5" fillId="9" borderId="16" xfId="1" applyFont="1" applyFill="1" applyBorder="1" applyAlignment="1">
      <alignment horizontal="center" vertical="center" wrapText="1"/>
    </xf>
    <xf numFmtId="44" fontId="5" fillId="9" borderId="26" xfId="1" applyFont="1" applyFill="1" applyBorder="1" applyAlignment="1">
      <alignment horizontal="center" vertical="center" wrapText="1"/>
    </xf>
    <xf numFmtId="44" fontId="5" fillId="9" borderId="39" xfId="1" applyFont="1" applyFill="1" applyBorder="1" applyAlignment="1">
      <alignment horizontal="center" vertical="center" wrapText="1"/>
    </xf>
    <xf numFmtId="0" fontId="8" fillId="12" borderId="15" xfId="0" applyFont="1" applyFill="1" applyBorder="1"/>
    <xf numFmtId="44" fontId="5" fillId="9" borderId="14" xfId="1" applyFont="1" applyFill="1" applyBorder="1" applyAlignment="1">
      <alignment horizontal="center" vertical="center" wrapText="1"/>
    </xf>
    <xf numFmtId="0" fontId="8" fillId="16" borderId="17" xfId="0" applyFont="1" applyFill="1" applyBorder="1" applyAlignment="1">
      <alignment vertical="top" wrapText="1"/>
    </xf>
    <xf numFmtId="0" fontId="8" fillId="16" borderId="19" xfId="0" applyFont="1" applyFill="1" applyBorder="1" applyAlignment="1">
      <alignment vertical="top" wrapText="1"/>
    </xf>
    <xf numFmtId="0" fontId="8" fillId="12" borderId="30" xfId="0" applyFont="1" applyFill="1" applyBorder="1"/>
    <xf numFmtId="0" fontId="5" fillId="8" borderId="44" xfId="0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 wrapText="1"/>
    </xf>
    <xf numFmtId="0" fontId="8" fillId="8" borderId="27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44" fontId="8" fillId="5" borderId="26" xfId="1" applyFont="1" applyFill="1" applyBorder="1" applyAlignment="1">
      <alignment vertical="center" wrapText="1"/>
    </xf>
    <xf numFmtId="44" fontId="8" fillId="5" borderId="16" xfId="1" applyFont="1" applyFill="1" applyBorder="1" applyAlignment="1">
      <alignment vertical="center" wrapText="1"/>
    </xf>
    <xf numFmtId="44" fontId="5" fillId="5" borderId="30" xfId="1" applyFont="1" applyFill="1" applyBorder="1" applyAlignment="1">
      <alignment horizontal="center" vertical="center" wrapText="1"/>
    </xf>
    <xf numFmtId="44" fontId="5" fillId="5" borderId="14" xfId="1" applyFont="1" applyFill="1" applyBorder="1" applyAlignment="1">
      <alignment horizontal="center" vertical="center" wrapText="1"/>
    </xf>
    <xf numFmtId="44" fontId="5" fillId="5" borderId="38" xfId="1" applyFont="1" applyFill="1" applyBorder="1" applyAlignment="1">
      <alignment horizontal="center" vertical="center" wrapText="1"/>
    </xf>
    <xf numFmtId="0" fontId="5" fillId="9" borderId="47" xfId="0" applyFont="1" applyFill="1" applyBorder="1" applyAlignment="1">
      <alignment vertical="center" wrapText="1"/>
    </xf>
    <xf numFmtId="0" fontId="8" fillId="9" borderId="48" xfId="0" applyFont="1" applyFill="1" applyBorder="1" applyAlignment="1">
      <alignment vertical="top" wrapText="1"/>
    </xf>
    <xf numFmtId="0" fontId="8" fillId="9" borderId="48" xfId="0" applyFont="1" applyFill="1" applyBorder="1" applyAlignment="1">
      <alignment horizontal="center" vertical="top" wrapText="1"/>
    </xf>
    <xf numFmtId="0" fontId="5" fillId="9" borderId="49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44" fontId="5" fillId="9" borderId="15" xfId="1" applyFont="1" applyFill="1" applyBorder="1" applyAlignment="1">
      <alignment horizontal="center" vertical="center" wrapText="1"/>
    </xf>
    <xf numFmtId="44" fontId="8" fillId="12" borderId="18" xfId="0" applyNumberFormat="1" applyFont="1" applyFill="1" applyBorder="1"/>
    <xf numFmtId="44" fontId="5" fillId="5" borderId="39" xfId="1" applyFont="1" applyFill="1" applyBorder="1" applyAlignment="1">
      <alignment horizontal="center" vertical="center" wrapText="1"/>
    </xf>
    <xf numFmtId="44" fontId="8" fillId="5" borderId="19" xfId="1" applyFont="1" applyFill="1" applyBorder="1" applyAlignment="1">
      <alignment vertical="center" wrapText="1"/>
    </xf>
    <xf numFmtId="44" fontId="5" fillId="5" borderId="15" xfId="1" applyFont="1" applyFill="1" applyBorder="1" applyAlignment="1">
      <alignment horizontal="center" vertical="center" wrapText="1"/>
    </xf>
    <xf numFmtId="44" fontId="5" fillId="5" borderId="2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44" fontId="5" fillId="5" borderId="17" xfId="1" applyFont="1" applyFill="1" applyBorder="1" applyAlignment="1">
      <alignment horizontal="center" vertical="center" wrapText="1"/>
    </xf>
    <xf numFmtId="44" fontId="5" fillId="5" borderId="24" xfId="1" applyFont="1" applyFill="1" applyBorder="1" applyAlignment="1">
      <alignment horizontal="center" vertical="center" wrapText="1"/>
    </xf>
    <xf numFmtId="44" fontId="5" fillId="9" borderId="16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10" borderId="20" xfId="0" applyFont="1" applyFill="1" applyBorder="1" applyAlignment="1">
      <alignment vertical="center" wrapText="1"/>
    </xf>
    <xf numFmtId="0" fontId="8" fillId="2" borderId="17" xfId="0" applyFont="1" applyFill="1" applyBorder="1"/>
    <xf numFmtId="0" fontId="8" fillId="2" borderId="18" xfId="0" applyFont="1" applyFill="1" applyBorder="1"/>
    <xf numFmtId="0" fontId="8" fillId="2" borderId="19" xfId="0" applyFont="1" applyFill="1" applyBorder="1"/>
    <xf numFmtId="0" fontId="8" fillId="2" borderId="22" xfId="0" applyFont="1" applyFill="1" applyBorder="1"/>
    <xf numFmtId="0" fontId="8" fillId="2" borderId="0" xfId="0" applyFont="1" applyFill="1" applyBorder="1"/>
    <xf numFmtId="0" fontId="8" fillId="2" borderId="23" xfId="0" applyFont="1" applyFill="1" applyBorder="1"/>
    <xf numFmtId="0" fontId="8" fillId="2" borderId="24" xfId="0" applyFont="1" applyFill="1" applyBorder="1"/>
    <xf numFmtId="0" fontId="8" fillId="2" borderId="20" xfId="0" applyFont="1" applyFill="1" applyBorder="1"/>
    <xf numFmtId="0" fontId="8" fillId="2" borderId="21" xfId="0" applyFont="1" applyFill="1" applyBorder="1"/>
    <xf numFmtId="0" fontId="5" fillId="9" borderId="42" xfId="0" applyFont="1" applyFill="1" applyBorder="1" applyAlignment="1">
      <alignment horizontal="center" vertical="center" wrapText="1"/>
    </xf>
    <xf numFmtId="44" fontId="8" fillId="12" borderId="16" xfId="1" applyFont="1" applyFill="1" applyBorder="1"/>
    <xf numFmtId="0" fontId="16" fillId="2" borderId="0" xfId="0" applyFont="1" applyFill="1"/>
    <xf numFmtId="44" fontId="16" fillId="2" borderId="0" xfId="0" applyNumberFormat="1" applyFont="1" applyFill="1"/>
    <xf numFmtId="0" fontId="17" fillId="9" borderId="6" xfId="0" applyFont="1" applyFill="1" applyBorder="1" applyAlignment="1">
      <alignment vertical="center" wrapText="1"/>
    </xf>
    <xf numFmtId="0" fontId="17" fillId="9" borderId="6" xfId="0" applyFont="1" applyFill="1" applyBorder="1" applyAlignment="1">
      <alignment vertical="top" wrapText="1"/>
    </xf>
    <xf numFmtId="0" fontId="17" fillId="9" borderId="4" xfId="0" applyFont="1" applyFill="1" applyBorder="1" applyAlignment="1">
      <alignment vertical="top" wrapText="1"/>
    </xf>
    <xf numFmtId="0" fontId="18" fillId="9" borderId="6" xfId="0" applyFont="1" applyFill="1" applyBorder="1" applyAlignment="1">
      <alignment vertical="center" wrapText="1"/>
    </xf>
    <xf numFmtId="0" fontId="18" fillId="12" borderId="16" xfId="0" applyFont="1" applyFill="1" applyBorder="1"/>
    <xf numFmtId="0" fontId="18" fillId="12" borderId="0" xfId="0" applyFont="1" applyFill="1" applyBorder="1"/>
    <xf numFmtId="0" fontId="18" fillId="9" borderId="26" xfId="0" applyFont="1" applyFill="1" applyBorder="1" applyAlignment="1">
      <alignment horizontal="center" vertical="center" wrapText="1"/>
    </xf>
    <xf numFmtId="44" fontId="18" fillId="9" borderId="16" xfId="1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8" fillId="12" borderId="14" xfId="0" applyFont="1" applyFill="1" applyBorder="1"/>
    <xf numFmtId="44" fontId="18" fillId="12" borderId="0" xfId="0" applyNumberFormat="1" applyFont="1" applyFill="1" applyBorder="1"/>
    <xf numFmtId="44" fontId="18" fillId="9" borderId="14" xfId="1" applyFont="1" applyFill="1" applyBorder="1" applyAlignment="1">
      <alignment horizontal="center" vertical="center" wrapText="1"/>
    </xf>
    <xf numFmtId="0" fontId="18" fillId="9" borderId="14" xfId="0" applyFont="1" applyFill="1" applyBorder="1" applyAlignment="1">
      <alignment horizontal="center" vertical="center" wrapText="1"/>
    </xf>
    <xf numFmtId="0" fontId="18" fillId="12" borderId="26" xfId="0" applyFont="1" applyFill="1" applyBorder="1"/>
    <xf numFmtId="44" fontId="18" fillId="9" borderId="26" xfId="1" applyFont="1" applyFill="1" applyBorder="1" applyAlignment="1">
      <alignment horizontal="center" vertical="center" wrapText="1"/>
    </xf>
    <xf numFmtId="0" fontId="18" fillId="12" borderId="20" xfId="0" applyFont="1" applyFill="1" applyBorder="1"/>
    <xf numFmtId="0" fontId="18" fillId="9" borderId="38" xfId="0" applyFont="1" applyFill="1" applyBorder="1" applyAlignment="1">
      <alignment horizontal="center" vertical="center" wrapText="1"/>
    </xf>
    <xf numFmtId="0" fontId="18" fillId="9" borderId="6" xfId="0" applyFont="1" applyFill="1" applyBorder="1" applyAlignment="1">
      <alignment horizontal="left" vertical="center" wrapText="1" indent="1"/>
    </xf>
    <xf numFmtId="0" fontId="15" fillId="2" borderId="36" xfId="0" applyFont="1" applyFill="1" applyBorder="1" applyAlignment="1">
      <alignment horizontal="center" wrapText="1"/>
    </xf>
    <xf numFmtId="0" fontId="15" fillId="2" borderId="34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 indent="1"/>
    </xf>
    <xf numFmtId="0" fontId="5" fillId="8" borderId="2" xfId="0" applyFont="1" applyFill="1" applyBorder="1" applyAlignment="1">
      <alignment horizontal="left" vertical="center" wrapText="1" inden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44" fontId="8" fillId="5" borderId="12" xfId="1" applyFont="1" applyFill="1" applyBorder="1" applyAlignment="1">
      <alignment vertical="center" wrapText="1"/>
    </xf>
    <xf numFmtId="44" fontId="8" fillId="5" borderId="7" xfId="1" applyFont="1" applyFill="1" applyBorder="1" applyAlignment="1">
      <alignment vertical="center" wrapText="1"/>
    </xf>
    <xf numFmtId="44" fontId="8" fillId="5" borderId="13" xfId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13" borderId="16" xfId="0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44" fontId="8" fillId="5" borderId="33" xfId="1" applyFont="1" applyFill="1" applyBorder="1" applyAlignment="1">
      <alignment vertical="center" wrapText="1"/>
    </xf>
    <xf numFmtId="44" fontId="8" fillId="9" borderId="12" xfId="1" applyFont="1" applyFill="1" applyBorder="1" applyAlignment="1">
      <alignment vertical="center" wrapText="1"/>
    </xf>
    <xf numFmtId="44" fontId="8" fillId="9" borderId="13" xfId="1" applyFont="1" applyFill="1" applyBorder="1" applyAlignment="1">
      <alignment vertical="center" wrapText="1"/>
    </xf>
    <xf numFmtId="44" fontId="8" fillId="9" borderId="22" xfId="1" applyFont="1" applyFill="1" applyBorder="1" applyAlignment="1">
      <alignment vertical="center" wrapText="1"/>
    </xf>
    <xf numFmtId="44" fontId="8" fillId="9" borderId="24" xfId="1" applyFont="1" applyFill="1" applyBorder="1" applyAlignment="1">
      <alignment vertical="center" wrapText="1"/>
    </xf>
    <xf numFmtId="44" fontId="8" fillId="5" borderId="22" xfId="1" applyFont="1" applyFill="1" applyBorder="1" applyAlignment="1">
      <alignment vertical="center" wrapText="1"/>
    </xf>
    <xf numFmtId="44" fontId="8" fillId="5" borderId="24" xfId="1" applyFont="1" applyFill="1" applyBorder="1" applyAlignment="1">
      <alignment vertical="center" wrapText="1"/>
    </xf>
    <xf numFmtId="44" fontId="8" fillId="9" borderId="26" xfId="1" applyFont="1" applyFill="1" applyBorder="1" applyAlignment="1">
      <alignment vertical="center" wrapText="1"/>
    </xf>
    <xf numFmtId="44" fontId="8" fillId="9" borderId="14" xfId="1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44" fontId="8" fillId="10" borderId="0" xfId="1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5" xfId="0" applyFont="1" applyFill="1" applyBorder="1" applyAlignment="1">
      <alignment horizontal="left" vertical="top" wrapText="1"/>
    </xf>
    <xf numFmtId="0" fontId="5" fillId="9" borderId="2" xfId="0" applyFont="1" applyFill="1" applyBorder="1" applyAlignment="1">
      <alignment horizontal="left" vertical="top" wrapText="1"/>
    </xf>
    <xf numFmtId="0" fontId="5" fillId="13" borderId="14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vertical="center" wrapText="1"/>
    </xf>
    <xf numFmtId="44" fontId="8" fillId="9" borderId="7" xfId="1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2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top" wrapText="1"/>
    </xf>
    <xf numFmtId="0" fontId="8" fillId="9" borderId="7" xfId="0" applyFont="1" applyFill="1" applyBorder="1" applyAlignment="1">
      <alignment horizontal="center" vertical="center" wrapText="1"/>
    </xf>
    <xf numFmtId="44" fontId="18" fillId="9" borderId="7" xfId="1" applyFont="1" applyFill="1" applyBorder="1" applyAlignment="1">
      <alignment vertical="center" wrapText="1"/>
    </xf>
    <xf numFmtId="44" fontId="18" fillId="9" borderId="13" xfId="1" applyFont="1" applyFill="1" applyBorder="1" applyAlignment="1">
      <alignment vertical="center" wrapText="1"/>
    </xf>
    <xf numFmtId="44" fontId="8" fillId="5" borderId="34" xfId="1" applyFont="1" applyFill="1" applyBorder="1" applyAlignment="1">
      <alignment horizontal="center" vertical="center" wrapText="1"/>
    </xf>
    <xf numFmtId="44" fontId="8" fillId="5" borderId="35" xfId="1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 wrapText="1"/>
    </xf>
    <xf numFmtId="0" fontId="5" fillId="8" borderId="46" xfId="0" applyFont="1" applyFill="1" applyBorder="1" applyAlignment="1">
      <alignment horizontal="center" vertical="center" wrapText="1"/>
    </xf>
    <xf numFmtId="0" fontId="5" fillId="8" borderId="22" xfId="0" applyFont="1" applyFill="1" applyBorder="1" applyAlignment="1">
      <alignment horizontal="center" vertical="center" wrapText="1"/>
    </xf>
    <xf numFmtId="0" fontId="5" fillId="8" borderId="24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wrapText="1"/>
    </xf>
    <xf numFmtId="44" fontId="8" fillId="10" borderId="0" xfId="1" applyFont="1" applyFill="1" applyBorder="1" applyAlignment="1">
      <alignment horizontal="center" vertical="center" wrapText="1"/>
    </xf>
    <xf numFmtId="0" fontId="5" fillId="16" borderId="22" xfId="0" applyFont="1" applyFill="1" applyBorder="1" applyAlignment="1">
      <alignment horizontal="center" vertical="center" wrapText="1"/>
    </xf>
    <xf numFmtId="0" fontId="5" fillId="16" borderId="24" xfId="0" applyFont="1" applyFill="1" applyBorder="1" applyAlignment="1">
      <alignment horizontal="center" vertical="center" wrapText="1"/>
    </xf>
    <xf numFmtId="0" fontId="8" fillId="16" borderId="23" xfId="0" applyFont="1" applyFill="1" applyBorder="1" applyAlignment="1">
      <alignment horizontal="center" vertical="center" wrapText="1"/>
    </xf>
    <xf numFmtId="0" fontId="8" fillId="16" borderId="21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44" fontId="7" fillId="12" borderId="12" xfId="1" applyFont="1" applyFill="1" applyBorder="1" applyAlignment="1">
      <alignment vertical="center" wrapText="1"/>
    </xf>
    <xf numFmtId="44" fontId="7" fillId="12" borderId="7" xfId="1" applyFont="1" applyFill="1" applyBorder="1" applyAlignment="1">
      <alignment vertical="center" wrapText="1"/>
    </xf>
    <xf numFmtId="44" fontId="7" fillId="12" borderId="13" xfId="1" applyFont="1" applyFill="1" applyBorder="1" applyAlignment="1">
      <alignment vertical="center" wrapText="1"/>
    </xf>
    <xf numFmtId="0" fontId="13" fillId="12" borderId="1" xfId="0" applyFont="1" applyFill="1" applyBorder="1" applyAlignment="1">
      <alignment horizontal="left" vertical="center" wrapText="1"/>
    </xf>
    <xf numFmtId="0" fontId="13" fillId="12" borderId="2" xfId="0" applyFont="1" applyFill="1" applyBorder="1" applyAlignment="1">
      <alignment horizontal="left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13" fillId="12" borderId="2" xfId="0" applyFont="1" applyFill="1" applyBorder="1" applyAlignment="1">
      <alignment horizontal="center" vertical="center" wrapText="1"/>
    </xf>
    <xf numFmtId="0" fontId="13" fillId="12" borderId="5" xfId="0" applyFont="1" applyFill="1" applyBorder="1" applyAlignment="1">
      <alignment horizontal="left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969696"/>
      <color rgb="FFCC9966"/>
      <color rgb="FFA66BD3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718704</xdr:colOff>
      <xdr:row>0</xdr:row>
      <xdr:rowOff>34636</xdr:rowOff>
    </xdr:from>
    <xdr:ext cx="4582986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956954" y="34636"/>
          <a:ext cx="45829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/>
            <a:t>TRANSPORTE</a:t>
          </a:r>
          <a:r>
            <a:rPr lang="pt-BR" sz="1100" b="1" baseline="0"/>
            <a:t> ESCOLAR 2025 - FROTA AGREGADA - PLANILHA MARÇO/2025</a:t>
          </a:r>
          <a:endParaRPr lang="pt-BR" sz="1100" b="1"/>
        </a:p>
      </xdr:txBody>
    </xdr:sp>
    <xdr:clientData/>
  </xdr:oneCellAnchor>
  <xdr:oneCellAnchor>
    <xdr:from>
      <xdr:col>5</xdr:col>
      <xdr:colOff>138547</xdr:colOff>
      <xdr:row>0</xdr:row>
      <xdr:rowOff>181841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844638" y="1818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 b="1"/>
        </a:p>
      </xdr:txBody>
    </xdr:sp>
    <xdr:clientData/>
  </xdr:oneCellAnchor>
  <xdr:oneCellAnchor>
    <xdr:from>
      <xdr:col>5</xdr:col>
      <xdr:colOff>17319</xdr:colOff>
      <xdr:row>1</xdr:row>
      <xdr:rowOff>147205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723410" y="35502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b="1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441612</xdr:colOff>
      <xdr:row>0</xdr:row>
      <xdr:rowOff>25977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3546762" y="25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 b="1"/>
        </a:p>
      </xdr:txBody>
    </xdr:sp>
    <xdr:clientData/>
  </xdr:oneCellAnchor>
  <xdr:oneCellAnchor>
    <xdr:from>
      <xdr:col>5</xdr:col>
      <xdr:colOff>138547</xdr:colOff>
      <xdr:row>0</xdr:row>
      <xdr:rowOff>181841</xdr:rowOff>
    </xdr:from>
    <xdr:ext cx="184731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3843772" y="18184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 b="1"/>
        </a:p>
      </xdr:txBody>
    </xdr:sp>
    <xdr:clientData/>
  </xdr:oneCellAnchor>
  <xdr:oneCellAnchor>
    <xdr:from>
      <xdr:col>5</xdr:col>
      <xdr:colOff>17319</xdr:colOff>
      <xdr:row>1</xdr:row>
      <xdr:rowOff>147205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722544" y="3567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pt-BR" b="1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6"/>
  <sheetViews>
    <sheetView tabSelected="1" topLeftCell="A172" zoomScale="110" zoomScaleNormal="110" workbookViewId="0">
      <selection activeCell="E184" sqref="E184"/>
    </sheetView>
  </sheetViews>
  <sheetFormatPr defaultRowHeight="9" x14ac:dyDescent="0.15"/>
  <cols>
    <col min="1" max="1" width="5.5703125" style="104" customWidth="1"/>
    <col min="2" max="2" width="13" style="104" customWidth="1"/>
    <col min="3" max="3" width="19.42578125" style="104" customWidth="1"/>
    <col min="4" max="4" width="8.5703125" style="104" customWidth="1"/>
    <col min="5" max="5" width="9" style="104" customWidth="1"/>
    <col min="6" max="6" width="5.42578125" style="104" customWidth="1"/>
    <col min="7" max="7" width="7.5703125" style="104" customWidth="1"/>
    <col min="8" max="8" width="10.140625" style="104" customWidth="1"/>
    <col min="9" max="9" width="11.28515625" style="104" customWidth="1"/>
    <col min="10" max="10" width="13.42578125" style="104" customWidth="1"/>
    <col min="11" max="11" width="9.140625" style="104"/>
    <col min="12" max="12" width="16.28515625" style="104" customWidth="1"/>
    <col min="13" max="16384" width="9.140625" style="104"/>
  </cols>
  <sheetData>
    <row r="1" spans="1:15" x14ac:dyDescent="0.15">
      <c r="A1" s="264"/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6"/>
    </row>
    <row r="2" spans="1:15" x14ac:dyDescent="0.15">
      <c r="A2" s="267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9"/>
    </row>
    <row r="3" spans="1:15" x14ac:dyDescent="0.15">
      <c r="A3" s="270"/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2"/>
    </row>
    <row r="4" spans="1:15" ht="9.75" thickBot="1" x14ac:dyDescent="0.2"/>
    <row r="5" spans="1:15" ht="33" customHeight="1" x14ac:dyDescent="0.15">
      <c r="A5" s="116"/>
      <c r="B5" s="117"/>
      <c r="C5" s="117"/>
      <c r="D5" s="117"/>
      <c r="E5" s="358" t="s">
        <v>3</v>
      </c>
      <c r="F5" s="117"/>
      <c r="G5" s="358" t="s">
        <v>5</v>
      </c>
      <c r="H5" s="118" t="s">
        <v>6</v>
      </c>
      <c r="I5" s="193" t="s">
        <v>223</v>
      </c>
      <c r="J5" s="191" t="s">
        <v>224</v>
      </c>
      <c r="K5" s="297" t="s">
        <v>100</v>
      </c>
      <c r="L5" s="297" t="s">
        <v>227</v>
      </c>
      <c r="M5" s="297" t="s">
        <v>226</v>
      </c>
    </row>
    <row r="6" spans="1:15" ht="37.5" customHeight="1" thickBot="1" x14ac:dyDescent="0.2">
      <c r="A6" s="119" t="s">
        <v>0</v>
      </c>
      <c r="B6" s="120" t="s">
        <v>97</v>
      </c>
      <c r="C6" s="120" t="s">
        <v>1</v>
      </c>
      <c r="D6" s="120" t="s">
        <v>2</v>
      </c>
      <c r="E6" s="359"/>
      <c r="F6" s="120" t="s">
        <v>4</v>
      </c>
      <c r="G6" s="359"/>
      <c r="H6" s="121" t="s">
        <v>7</v>
      </c>
      <c r="I6" s="194"/>
      <c r="J6" s="122" t="s">
        <v>225</v>
      </c>
      <c r="K6" s="397"/>
      <c r="L6" s="298"/>
      <c r="M6" s="298"/>
    </row>
    <row r="7" spans="1:15" ht="54" customHeight="1" x14ac:dyDescent="0.15">
      <c r="A7" s="364">
        <v>1</v>
      </c>
      <c r="B7" s="85" t="s">
        <v>99</v>
      </c>
      <c r="C7" s="367" t="s">
        <v>92</v>
      </c>
      <c r="D7" s="19"/>
      <c r="E7" s="19"/>
      <c r="F7" s="303">
        <v>32.14</v>
      </c>
      <c r="G7" s="309">
        <f>SUM(F7:F11)</f>
        <v>80.58</v>
      </c>
      <c r="H7" s="311">
        <f>G7*K8</f>
        <v>505.23659999999995</v>
      </c>
      <c r="I7" s="195">
        <v>15</v>
      </c>
      <c r="J7" s="115"/>
      <c r="K7" s="198"/>
      <c r="L7" s="218">
        <f>K8*F7*I7</f>
        <v>3022.7669999999998</v>
      </c>
      <c r="M7" s="68"/>
    </row>
    <row r="8" spans="1:15" ht="15" customHeight="1" x14ac:dyDescent="0.15">
      <c r="A8" s="365"/>
      <c r="B8" s="85"/>
      <c r="C8" s="368"/>
      <c r="D8" s="5" t="s">
        <v>9</v>
      </c>
      <c r="E8" s="5" t="s">
        <v>10</v>
      </c>
      <c r="F8" s="304"/>
      <c r="G8" s="307"/>
      <c r="H8" s="312"/>
      <c r="I8" s="197"/>
      <c r="J8" s="216">
        <f>SUM(L7:L11)</f>
        <v>7578.549</v>
      </c>
      <c r="K8" s="41">
        <v>6.27</v>
      </c>
      <c r="L8" s="209"/>
      <c r="M8" s="209"/>
    </row>
    <row r="9" spans="1:15" ht="18.75" thickBot="1" x14ac:dyDescent="0.2">
      <c r="A9" s="365"/>
      <c r="B9" s="85"/>
      <c r="C9" s="369"/>
      <c r="D9" s="123"/>
      <c r="E9" s="102" t="s">
        <v>11</v>
      </c>
      <c r="F9" s="305"/>
      <c r="G9" s="307"/>
      <c r="H9" s="312"/>
      <c r="I9" s="196"/>
      <c r="J9" s="113"/>
      <c r="K9" s="41"/>
      <c r="L9" s="41"/>
      <c r="M9" s="210"/>
    </row>
    <row r="10" spans="1:15" ht="36" customHeight="1" x14ac:dyDescent="0.15">
      <c r="A10" s="365"/>
      <c r="B10" s="85"/>
      <c r="C10" s="377" t="s">
        <v>101</v>
      </c>
      <c r="D10" s="124"/>
      <c r="E10" s="6" t="s">
        <v>10</v>
      </c>
      <c r="F10" s="318">
        <v>48.44</v>
      </c>
      <c r="G10" s="307"/>
      <c r="H10" s="312"/>
      <c r="I10" s="196">
        <v>15</v>
      </c>
      <c r="J10" s="113"/>
      <c r="K10" s="41"/>
      <c r="L10" s="215">
        <f>F10*K8*I10</f>
        <v>4555.7820000000002</v>
      </c>
      <c r="M10" s="210"/>
    </row>
    <row r="11" spans="1:15" ht="18.75" thickBot="1" x14ac:dyDescent="0.2">
      <c r="A11" s="366"/>
      <c r="B11" s="86"/>
      <c r="C11" s="378"/>
      <c r="D11" s="7" t="s">
        <v>12</v>
      </c>
      <c r="E11" s="7" t="s">
        <v>11</v>
      </c>
      <c r="F11" s="351"/>
      <c r="G11" s="308"/>
      <c r="H11" s="313"/>
      <c r="I11" s="197"/>
      <c r="J11" s="114"/>
      <c r="K11" s="42"/>
      <c r="L11" s="41"/>
      <c r="M11" s="210"/>
    </row>
    <row r="12" spans="1:15" ht="36" customHeight="1" x14ac:dyDescent="0.15">
      <c r="A12" s="370">
        <v>2</v>
      </c>
      <c r="B12" s="87" t="s">
        <v>98</v>
      </c>
      <c r="C12" s="375" t="s">
        <v>93</v>
      </c>
      <c r="D12" s="19"/>
      <c r="E12" s="125"/>
      <c r="F12" s="362">
        <v>4.1399999999999997</v>
      </c>
      <c r="G12" s="360">
        <v>22.46</v>
      </c>
      <c r="H12" s="311">
        <v>186.64</v>
      </c>
      <c r="I12" s="195">
        <v>14</v>
      </c>
      <c r="J12" s="115"/>
      <c r="K12" s="199"/>
      <c r="L12" s="219">
        <f>K15*F12*I12</f>
        <v>481.64759999999995</v>
      </c>
      <c r="M12" s="68"/>
      <c r="O12" s="104" t="s">
        <v>183</v>
      </c>
    </row>
    <row r="13" spans="1:15" ht="18.75" thickBot="1" x14ac:dyDescent="0.2">
      <c r="A13" s="371"/>
      <c r="B13" s="87"/>
      <c r="C13" s="379"/>
      <c r="D13" s="5" t="s">
        <v>9</v>
      </c>
      <c r="E13" s="8" t="s">
        <v>13</v>
      </c>
      <c r="F13" s="363"/>
      <c r="G13" s="314"/>
      <c r="H13" s="312"/>
      <c r="I13" s="197"/>
      <c r="J13" s="113"/>
      <c r="K13" s="184"/>
      <c r="L13" s="209"/>
      <c r="M13" s="208"/>
    </row>
    <row r="14" spans="1:15" ht="36" customHeight="1" x14ac:dyDescent="0.15">
      <c r="A14" s="371"/>
      <c r="B14" s="87"/>
      <c r="C14" s="375" t="s">
        <v>94</v>
      </c>
      <c r="D14" s="19"/>
      <c r="E14" s="19"/>
      <c r="F14" s="304">
        <v>7.08</v>
      </c>
      <c r="G14" s="307"/>
      <c r="H14" s="312"/>
      <c r="I14" s="195">
        <v>14</v>
      </c>
      <c r="J14" s="113"/>
      <c r="K14" s="184"/>
      <c r="L14" s="219">
        <f>F14*K15*I14</f>
        <v>823.68720000000008</v>
      </c>
      <c r="M14" s="208"/>
    </row>
    <row r="15" spans="1:15" ht="18.75" thickBot="1" x14ac:dyDescent="0.2">
      <c r="A15" s="371"/>
      <c r="B15" s="87"/>
      <c r="C15" s="376"/>
      <c r="D15" s="102" t="s">
        <v>9</v>
      </c>
      <c r="E15" s="102" t="s">
        <v>13</v>
      </c>
      <c r="F15" s="305"/>
      <c r="G15" s="307"/>
      <c r="H15" s="312"/>
      <c r="I15" s="197"/>
      <c r="J15" s="216">
        <f>SUM(L12:L19)</f>
        <v>2612.9964</v>
      </c>
      <c r="K15" s="184">
        <v>8.31</v>
      </c>
      <c r="L15" s="209"/>
      <c r="M15" s="208"/>
    </row>
    <row r="16" spans="1:15" ht="36" customHeight="1" x14ac:dyDescent="0.15">
      <c r="A16" s="371"/>
      <c r="B16" s="87"/>
      <c r="C16" s="373" t="s">
        <v>193</v>
      </c>
      <c r="D16" s="126"/>
      <c r="E16" s="126"/>
      <c r="F16" s="299">
        <v>4.16</v>
      </c>
      <c r="G16" s="307"/>
      <c r="H16" s="312"/>
      <c r="I16" s="195">
        <v>14</v>
      </c>
      <c r="J16" s="113"/>
      <c r="K16" s="184"/>
      <c r="L16" s="219">
        <f>F16*K15*I16</f>
        <v>483.9744</v>
      </c>
      <c r="M16" s="208"/>
    </row>
    <row r="17" spans="1:13" ht="18.75" thickBot="1" x14ac:dyDescent="0.2">
      <c r="A17" s="371"/>
      <c r="B17" s="87"/>
      <c r="C17" s="374"/>
      <c r="D17" s="9" t="s">
        <v>16</v>
      </c>
      <c r="E17" s="9" t="s">
        <v>13</v>
      </c>
      <c r="F17" s="300"/>
      <c r="G17" s="307"/>
      <c r="H17" s="312"/>
      <c r="I17" s="197"/>
      <c r="J17" s="113"/>
      <c r="K17" s="184"/>
      <c r="L17" s="209"/>
      <c r="M17" s="208"/>
    </row>
    <row r="18" spans="1:13" ht="36" customHeight="1" x14ac:dyDescent="0.15">
      <c r="A18" s="371"/>
      <c r="B18" s="87"/>
      <c r="C18" s="373" t="s">
        <v>95</v>
      </c>
      <c r="D18" s="126"/>
      <c r="E18" s="126"/>
      <c r="F18" s="299">
        <v>7.08</v>
      </c>
      <c r="G18" s="307"/>
      <c r="H18" s="312"/>
      <c r="I18" s="196">
        <v>14</v>
      </c>
      <c r="J18" s="113"/>
      <c r="K18" s="184"/>
      <c r="L18" s="220">
        <f>F18*I18*K15</f>
        <v>823.68720000000008</v>
      </c>
      <c r="M18" s="208"/>
    </row>
    <row r="19" spans="1:13" ht="18.75" thickBot="1" x14ac:dyDescent="0.2">
      <c r="A19" s="372"/>
      <c r="B19" s="88"/>
      <c r="C19" s="374"/>
      <c r="D19" s="9" t="s">
        <v>16</v>
      </c>
      <c r="E19" s="9" t="s">
        <v>13</v>
      </c>
      <c r="F19" s="300"/>
      <c r="G19" s="308"/>
      <c r="H19" s="313"/>
      <c r="I19" s="197"/>
      <c r="J19" s="114"/>
      <c r="K19" s="184"/>
      <c r="L19" s="190"/>
      <c r="M19" s="209"/>
    </row>
    <row r="20" spans="1:13" ht="36" customHeight="1" x14ac:dyDescent="0.15">
      <c r="A20" s="127"/>
      <c r="B20" s="127"/>
      <c r="C20" s="354" t="s">
        <v>96</v>
      </c>
      <c r="D20" s="32"/>
      <c r="E20" s="32"/>
      <c r="F20" s="323">
        <v>5.46</v>
      </c>
      <c r="G20" s="323">
        <f>SUM(F20+F23+F25+F27)</f>
        <v>42.62</v>
      </c>
      <c r="H20" s="332">
        <v>240.38</v>
      </c>
      <c r="I20" s="195">
        <v>14</v>
      </c>
      <c r="J20" s="115"/>
      <c r="K20" s="200"/>
      <c r="L20" s="228">
        <f>F20*I20*K24</f>
        <v>431.12159999999994</v>
      </c>
      <c r="M20" s="200"/>
    </row>
    <row r="21" spans="1:13" ht="15" customHeight="1" x14ac:dyDescent="0.15">
      <c r="A21" s="127"/>
      <c r="B21" s="127"/>
      <c r="C21" s="355"/>
      <c r="D21" s="26" t="s">
        <v>9</v>
      </c>
      <c r="E21" s="26" t="s">
        <v>18</v>
      </c>
      <c r="F21" s="324"/>
      <c r="G21" s="324"/>
      <c r="H21" s="361"/>
      <c r="I21" s="196"/>
      <c r="J21" s="113"/>
      <c r="K21" s="201"/>
      <c r="L21" s="229"/>
      <c r="M21" s="201"/>
    </row>
    <row r="22" spans="1:13" ht="9.75" thickBot="1" x14ac:dyDescent="0.2">
      <c r="A22" s="127"/>
      <c r="B22" s="127"/>
      <c r="C22" s="356"/>
      <c r="D22" s="128"/>
      <c r="E22" s="128"/>
      <c r="F22" s="326"/>
      <c r="G22" s="324"/>
      <c r="H22" s="361"/>
      <c r="I22" s="197"/>
      <c r="J22" s="113"/>
      <c r="K22" s="201"/>
      <c r="L22" s="232"/>
      <c r="M22" s="201"/>
    </row>
    <row r="23" spans="1:13" ht="36" customHeight="1" x14ac:dyDescent="0.15">
      <c r="A23" s="127"/>
      <c r="B23" s="32"/>
      <c r="C23" s="27" t="s">
        <v>19</v>
      </c>
      <c r="D23" s="32"/>
      <c r="E23" s="32"/>
      <c r="F23" s="323">
        <v>6.48</v>
      </c>
      <c r="G23" s="324"/>
      <c r="H23" s="361"/>
      <c r="I23" s="195">
        <v>14</v>
      </c>
      <c r="J23" s="225">
        <f>SUM(L20:L28)</f>
        <v>3365.2752</v>
      </c>
      <c r="K23" s="201"/>
      <c r="L23" s="228">
        <f>F23*I23*K24</f>
        <v>511.66079999999994</v>
      </c>
      <c r="M23" s="201"/>
    </row>
    <row r="24" spans="1:13" ht="15.75" customHeight="1" thickBot="1" x14ac:dyDescent="0.2">
      <c r="A24" s="127"/>
      <c r="B24" s="32"/>
      <c r="C24" s="28" t="s">
        <v>14</v>
      </c>
      <c r="D24" s="29" t="s">
        <v>9</v>
      </c>
      <c r="E24" s="29" t="s">
        <v>18</v>
      </c>
      <c r="F24" s="326"/>
      <c r="G24" s="324"/>
      <c r="H24" s="361"/>
      <c r="I24" s="197"/>
      <c r="J24" s="113"/>
      <c r="K24" s="201">
        <v>5.64</v>
      </c>
      <c r="L24" s="232"/>
      <c r="M24" s="201"/>
    </row>
    <row r="25" spans="1:13" ht="36" customHeight="1" x14ac:dyDescent="0.15">
      <c r="A25" s="30">
        <v>3</v>
      </c>
      <c r="B25" s="31" t="s">
        <v>195</v>
      </c>
      <c r="C25" s="27" t="s">
        <v>108</v>
      </c>
      <c r="D25" s="32"/>
      <c r="E25" s="32"/>
      <c r="F25" s="323">
        <v>21</v>
      </c>
      <c r="G25" s="324"/>
      <c r="H25" s="361"/>
      <c r="I25" s="195">
        <v>14</v>
      </c>
      <c r="J25" s="113"/>
      <c r="K25" s="201"/>
      <c r="L25" s="228">
        <f>F25*I25*K24</f>
        <v>1658.1599999999999</v>
      </c>
      <c r="M25" s="201"/>
    </row>
    <row r="26" spans="1:13" ht="18.75" thickBot="1" x14ac:dyDescent="0.2">
      <c r="A26" s="129"/>
      <c r="B26" s="130"/>
      <c r="C26" s="28" t="s">
        <v>15</v>
      </c>
      <c r="D26" s="29" t="s">
        <v>16</v>
      </c>
      <c r="E26" s="29" t="s">
        <v>18</v>
      </c>
      <c r="F26" s="326"/>
      <c r="G26" s="324"/>
      <c r="H26" s="361"/>
      <c r="I26" s="197"/>
      <c r="J26" s="113"/>
      <c r="K26" s="201"/>
      <c r="L26" s="232"/>
      <c r="M26" s="201"/>
    </row>
    <row r="27" spans="1:13" ht="36" customHeight="1" x14ac:dyDescent="0.15">
      <c r="A27" s="129"/>
      <c r="B27" s="130"/>
      <c r="C27" s="27" t="s">
        <v>109</v>
      </c>
      <c r="D27" s="32"/>
      <c r="E27" s="32"/>
      <c r="F27" s="323">
        <v>9.68</v>
      </c>
      <c r="G27" s="324"/>
      <c r="H27" s="361"/>
      <c r="I27" s="196">
        <v>14</v>
      </c>
      <c r="J27" s="113"/>
      <c r="K27" s="201"/>
      <c r="L27" s="229">
        <f>F27*I27*K24</f>
        <v>764.33279999999991</v>
      </c>
      <c r="M27" s="201"/>
    </row>
    <row r="28" spans="1:13" ht="18.75" thickBot="1" x14ac:dyDescent="0.2">
      <c r="A28" s="131"/>
      <c r="B28" s="128"/>
      <c r="C28" s="28" t="s">
        <v>20</v>
      </c>
      <c r="D28" s="29" t="s">
        <v>16</v>
      </c>
      <c r="E28" s="29" t="s">
        <v>18</v>
      </c>
      <c r="F28" s="326"/>
      <c r="G28" s="326"/>
      <c r="H28" s="333"/>
      <c r="I28" s="197"/>
      <c r="J28" s="114"/>
      <c r="K28" s="202"/>
      <c r="L28" s="229"/>
      <c r="M28" s="202"/>
    </row>
    <row r="29" spans="1:13" ht="36" customHeight="1" x14ac:dyDescent="0.15">
      <c r="A29" s="132"/>
      <c r="B29" s="370" t="s">
        <v>196</v>
      </c>
      <c r="C29" s="10" t="s">
        <v>21</v>
      </c>
      <c r="D29" s="19"/>
      <c r="E29" s="19"/>
      <c r="F29" s="303">
        <v>23.08</v>
      </c>
      <c r="G29" s="309">
        <v>46.18</v>
      </c>
      <c r="H29" s="311">
        <v>369.9</v>
      </c>
      <c r="I29" s="195">
        <v>15</v>
      </c>
      <c r="J29" s="115"/>
      <c r="K29" s="203"/>
      <c r="L29" s="219">
        <f>F29*I29*K31</f>
        <v>2773.0619999999999</v>
      </c>
      <c r="M29" s="203"/>
    </row>
    <row r="30" spans="1:13" ht="18" x14ac:dyDescent="0.15">
      <c r="A30" s="132"/>
      <c r="B30" s="371"/>
      <c r="C30" s="10" t="s">
        <v>22</v>
      </c>
      <c r="D30" s="5" t="s">
        <v>9</v>
      </c>
      <c r="E30" s="5" t="s">
        <v>23</v>
      </c>
      <c r="F30" s="304"/>
      <c r="G30" s="307"/>
      <c r="H30" s="312"/>
      <c r="I30" s="196"/>
      <c r="J30" s="225">
        <f>SUM(L29:L33)</f>
        <v>5363.4960000000001</v>
      </c>
      <c r="K30" s="186"/>
      <c r="L30" s="208"/>
      <c r="M30" s="188"/>
    </row>
    <row r="31" spans="1:13" ht="9.75" thickBot="1" x14ac:dyDescent="0.2">
      <c r="A31" s="16">
        <v>4</v>
      </c>
      <c r="B31" s="371"/>
      <c r="C31" s="123"/>
      <c r="D31" s="123"/>
      <c r="E31" s="123"/>
      <c r="F31" s="305"/>
      <c r="G31" s="307"/>
      <c r="H31" s="312"/>
      <c r="I31" s="197"/>
      <c r="J31" s="113"/>
      <c r="K31" s="186">
        <v>8.01</v>
      </c>
      <c r="L31" s="209"/>
      <c r="M31" s="188"/>
    </row>
    <row r="32" spans="1:13" ht="36" customHeight="1" x14ac:dyDescent="0.15">
      <c r="A32" s="133"/>
      <c r="B32" s="371"/>
      <c r="C32" s="14" t="s">
        <v>194</v>
      </c>
      <c r="D32" s="126"/>
      <c r="E32" s="126"/>
      <c r="F32" s="299">
        <v>23.1</v>
      </c>
      <c r="G32" s="307"/>
      <c r="H32" s="312"/>
      <c r="I32" s="196">
        <v>14</v>
      </c>
      <c r="J32" s="113"/>
      <c r="K32" s="186"/>
      <c r="L32" s="226">
        <f>F32*I32*K31</f>
        <v>2590.4340000000002</v>
      </c>
      <c r="M32" s="188"/>
    </row>
    <row r="33" spans="1:13" ht="9.75" thickBot="1" x14ac:dyDescent="0.2">
      <c r="A33" s="134"/>
      <c r="B33" s="372"/>
      <c r="C33" s="15" t="s">
        <v>24</v>
      </c>
      <c r="D33" s="9" t="s">
        <v>16</v>
      </c>
      <c r="E33" s="9" t="s">
        <v>23</v>
      </c>
      <c r="F33" s="300"/>
      <c r="G33" s="308"/>
      <c r="H33" s="313"/>
      <c r="I33" s="197"/>
      <c r="J33" s="114"/>
      <c r="K33" s="204"/>
      <c r="L33" s="208"/>
      <c r="M33" s="204"/>
    </row>
    <row r="34" spans="1:13" ht="36" customHeight="1" x14ac:dyDescent="0.15">
      <c r="A34" s="127"/>
      <c r="B34" s="32"/>
      <c r="C34" s="27" t="s">
        <v>25</v>
      </c>
      <c r="D34" s="32"/>
      <c r="E34" s="32"/>
      <c r="F34" s="323">
        <v>22.98</v>
      </c>
      <c r="G34" s="323">
        <f>SUM(F34+F37)</f>
        <v>40.5</v>
      </c>
      <c r="H34" s="332">
        <v>223.16</v>
      </c>
      <c r="I34" s="195"/>
      <c r="J34" s="227"/>
      <c r="K34" s="205"/>
      <c r="L34" s="228">
        <f>F34*I35*K36</f>
        <v>1772.6772000000001</v>
      </c>
      <c r="M34" s="205"/>
    </row>
    <row r="35" spans="1:13" ht="18" x14ac:dyDescent="0.15">
      <c r="A35" s="127"/>
      <c r="B35" s="32"/>
      <c r="C35" s="27" t="s">
        <v>8</v>
      </c>
      <c r="D35" s="26" t="s">
        <v>9</v>
      </c>
      <c r="E35" s="26" t="s">
        <v>26</v>
      </c>
      <c r="F35" s="324"/>
      <c r="G35" s="324"/>
      <c r="H35" s="361"/>
      <c r="I35" s="196">
        <v>14</v>
      </c>
      <c r="J35" s="216">
        <f>SUM(L34:L38)</f>
        <v>3124.17</v>
      </c>
      <c r="K35" s="201"/>
      <c r="L35" s="201"/>
      <c r="M35" s="201"/>
    </row>
    <row r="36" spans="1:13" ht="27.75" thickBot="1" x14ac:dyDescent="0.2">
      <c r="A36" s="30">
        <v>5</v>
      </c>
      <c r="B36" s="31" t="s">
        <v>197</v>
      </c>
      <c r="C36" s="128"/>
      <c r="D36" s="128"/>
      <c r="E36" s="128"/>
      <c r="F36" s="326"/>
      <c r="G36" s="324"/>
      <c r="H36" s="361"/>
      <c r="I36" s="197"/>
      <c r="J36" s="113"/>
      <c r="K36" s="201">
        <v>5.51</v>
      </c>
      <c r="L36" s="207"/>
      <c r="M36" s="201"/>
    </row>
    <row r="37" spans="1:13" ht="36" customHeight="1" x14ac:dyDescent="0.15">
      <c r="A37" s="129"/>
      <c r="B37" s="130"/>
      <c r="C37" s="27" t="s">
        <v>110</v>
      </c>
      <c r="D37" s="32"/>
      <c r="E37" s="32"/>
      <c r="F37" s="323">
        <v>17.52</v>
      </c>
      <c r="G37" s="324"/>
      <c r="H37" s="361"/>
      <c r="I37" s="196">
        <v>14</v>
      </c>
      <c r="J37" s="113"/>
      <c r="K37" s="201"/>
      <c r="L37" s="229">
        <f>F37*I37*K36</f>
        <v>1351.4928</v>
      </c>
      <c r="M37" s="201"/>
    </row>
    <row r="38" spans="1:13" ht="18.75" thickBot="1" x14ac:dyDescent="0.2">
      <c r="A38" s="131"/>
      <c r="B38" s="128"/>
      <c r="C38" s="28" t="s">
        <v>27</v>
      </c>
      <c r="D38" s="29" t="s">
        <v>16</v>
      </c>
      <c r="E38" s="29" t="s">
        <v>26</v>
      </c>
      <c r="F38" s="326"/>
      <c r="G38" s="326"/>
      <c r="H38" s="333"/>
      <c r="I38" s="197"/>
      <c r="J38" s="113"/>
      <c r="K38" s="202"/>
      <c r="L38" s="202"/>
      <c r="M38" s="202"/>
    </row>
    <row r="39" spans="1:13" ht="36" customHeight="1" x14ac:dyDescent="0.15">
      <c r="A39" s="132"/>
      <c r="B39" s="135"/>
      <c r="C39" s="10" t="s">
        <v>28</v>
      </c>
      <c r="D39" s="19"/>
      <c r="E39" s="19"/>
      <c r="F39" s="303">
        <v>33.299999999999997</v>
      </c>
      <c r="G39" s="309">
        <v>33.299999999999997</v>
      </c>
      <c r="H39" s="311">
        <v>179.15</v>
      </c>
      <c r="I39" s="221">
        <v>14</v>
      </c>
      <c r="J39" s="274">
        <f>SUM(L39:L41)</f>
        <v>2508.1559999999995</v>
      </c>
      <c r="K39" s="223">
        <v>5.38</v>
      </c>
      <c r="L39" s="253">
        <f>F39*K39*I39</f>
        <v>2508.1559999999995</v>
      </c>
      <c r="M39" s="203"/>
    </row>
    <row r="40" spans="1:13" ht="18" x14ac:dyDescent="0.15">
      <c r="A40" s="87">
        <v>6</v>
      </c>
      <c r="B40" s="18" t="s">
        <v>198</v>
      </c>
      <c r="C40" s="10" t="s">
        <v>29</v>
      </c>
      <c r="D40" s="5" t="s">
        <v>9</v>
      </c>
      <c r="E40" s="5" t="s">
        <v>31</v>
      </c>
      <c r="F40" s="304"/>
      <c r="G40" s="307"/>
      <c r="H40" s="312"/>
      <c r="I40" s="222"/>
      <c r="J40" s="196"/>
      <c r="K40" s="217"/>
      <c r="L40" s="188"/>
      <c r="M40" s="188"/>
    </row>
    <row r="41" spans="1:13" ht="9.75" thickBot="1" x14ac:dyDescent="0.2">
      <c r="A41" s="134"/>
      <c r="B41" s="136" t="s">
        <v>183</v>
      </c>
      <c r="C41" s="11" t="s">
        <v>30</v>
      </c>
      <c r="D41" s="123"/>
      <c r="E41" s="123"/>
      <c r="F41" s="305"/>
      <c r="G41" s="308"/>
      <c r="H41" s="313"/>
      <c r="I41" s="222"/>
      <c r="J41" s="196"/>
      <c r="K41" s="224"/>
      <c r="L41" s="204"/>
      <c r="M41" s="204"/>
    </row>
    <row r="42" spans="1:13" ht="36" customHeight="1" x14ac:dyDescent="0.15">
      <c r="A42" s="127"/>
      <c r="B42" s="340" t="s">
        <v>200</v>
      </c>
      <c r="C42" s="27" t="s">
        <v>32</v>
      </c>
      <c r="D42" s="32"/>
      <c r="E42" s="32"/>
      <c r="F42" s="323">
        <v>29.36</v>
      </c>
      <c r="G42" s="323">
        <v>29.36</v>
      </c>
      <c r="H42" s="332">
        <v>158.25</v>
      </c>
      <c r="I42" s="221">
        <v>14</v>
      </c>
      <c r="J42" s="274">
        <f>SUM(L42)</f>
        <v>2215.5055999999995</v>
      </c>
      <c r="K42" s="273">
        <v>5.39</v>
      </c>
      <c r="L42" s="230">
        <f>F42*I42*K42</f>
        <v>2215.5055999999995</v>
      </c>
      <c r="M42" s="205"/>
    </row>
    <row r="43" spans="1:13" ht="53.25" customHeight="1" thickBot="1" x14ac:dyDescent="0.2">
      <c r="A43" s="84">
        <v>7</v>
      </c>
      <c r="B43" s="341"/>
      <c r="C43" s="28" t="s">
        <v>24</v>
      </c>
      <c r="D43" s="29" t="s">
        <v>16</v>
      </c>
      <c r="E43" s="29" t="s">
        <v>33</v>
      </c>
      <c r="F43" s="326"/>
      <c r="G43" s="326"/>
      <c r="H43" s="333"/>
      <c r="I43" s="197"/>
      <c r="J43" s="114"/>
      <c r="K43" s="202"/>
      <c r="L43" s="202"/>
      <c r="M43" s="202"/>
    </row>
    <row r="44" spans="1:13" ht="36" customHeight="1" x14ac:dyDescent="0.15">
      <c r="A44" s="127"/>
      <c r="B44" s="277"/>
      <c r="C44" s="280" t="s">
        <v>36</v>
      </c>
      <c r="D44" s="280"/>
      <c r="E44" s="280"/>
      <c r="F44" s="316">
        <v>9.44</v>
      </c>
      <c r="G44" s="322">
        <f>SUM(F44:F49)</f>
        <v>35.36</v>
      </c>
      <c r="H44" s="381">
        <f>G44*K46</f>
        <v>185.28640000000001</v>
      </c>
      <c r="I44" s="281">
        <v>14</v>
      </c>
      <c r="J44" s="282"/>
      <c r="K44" s="283"/>
      <c r="L44" s="284">
        <f>F44*I44*K46</f>
        <v>692.51840000000004</v>
      </c>
      <c r="M44" s="285"/>
    </row>
    <row r="45" spans="1:13" ht="18.75" thickBot="1" x14ac:dyDescent="0.2">
      <c r="A45" s="127"/>
      <c r="B45" s="280" t="s">
        <v>232</v>
      </c>
      <c r="C45" s="286" t="s">
        <v>17</v>
      </c>
      <c r="D45" s="287" t="s">
        <v>9</v>
      </c>
      <c r="E45" s="287" t="s">
        <v>35</v>
      </c>
      <c r="F45" s="317"/>
      <c r="G45" s="322"/>
      <c r="H45" s="381"/>
      <c r="I45" s="288"/>
      <c r="J45" s="289">
        <f>SUM(L44:L49)</f>
        <v>2594.0096000000003</v>
      </c>
      <c r="K45" s="283"/>
      <c r="L45" s="290"/>
      <c r="M45" s="291"/>
    </row>
    <row r="46" spans="1:13" ht="36" customHeight="1" x14ac:dyDescent="0.15">
      <c r="A46" s="30">
        <v>8</v>
      </c>
      <c r="B46" s="296"/>
      <c r="C46" s="280" t="s">
        <v>111</v>
      </c>
      <c r="D46" s="280"/>
      <c r="E46" s="280"/>
      <c r="F46" s="316">
        <v>14.28</v>
      </c>
      <c r="G46" s="322"/>
      <c r="H46" s="381"/>
      <c r="I46" s="292">
        <v>14</v>
      </c>
      <c r="J46" s="282"/>
      <c r="K46" s="283">
        <v>5.24</v>
      </c>
      <c r="L46" s="284">
        <f>F46*I46*K46</f>
        <v>1047.5808</v>
      </c>
      <c r="M46" s="285"/>
    </row>
    <row r="47" spans="1:13" ht="9.75" thickBot="1" x14ac:dyDescent="0.2">
      <c r="A47" s="129"/>
      <c r="B47" s="278"/>
      <c r="C47" s="286" t="s">
        <v>37</v>
      </c>
      <c r="D47" s="287" t="s">
        <v>16</v>
      </c>
      <c r="E47" s="287" t="s">
        <v>35</v>
      </c>
      <c r="F47" s="317"/>
      <c r="G47" s="322"/>
      <c r="H47" s="381"/>
      <c r="I47" s="292"/>
      <c r="J47" s="282"/>
      <c r="K47" s="283"/>
      <c r="L47" s="290"/>
      <c r="M47" s="291"/>
    </row>
    <row r="48" spans="1:13" ht="36" customHeight="1" x14ac:dyDescent="0.15">
      <c r="A48" s="129"/>
      <c r="B48" s="278"/>
      <c r="C48" s="280" t="s">
        <v>38</v>
      </c>
      <c r="D48" s="280"/>
      <c r="E48" s="280"/>
      <c r="F48" s="316">
        <v>11.64</v>
      </c>
      <c r="G48" s="322"/>
      <c r="H48" s="381"/>
      <c r="I48" s="281">
        <v>14</v>
      </c>
      <c r="J48" s="282"/>
      <c r="K48" s="283"/>
      <c r="L48" s="293">
        <f>F48*I48*K46</f>
        <v>853.9104000000001</v>
      </c>
      <c r="M48" s="283"/>
    </row>
    <row r="49" spans="1:13" ht="9.75" thickBot="1" x14ac:dyDescent="0.2">
      <c r="A49" s="131"/>
      <c r="B49" s="279"/>
      <c r="C49" s="286" t="s">
        <v>39</v>
      </c>
      <c r="D49" s="287" t="s">
        <v>16</v>
      </c>
      <c r="E49" s="287" t="s">
        <v>35</v>
      </c>
      <c r="F49" s="317"/>
      <c r="G49" s="317"/>
      <c r="H49" s="382"/>
      <c r="I49" s="288"/>
      <c r="J49" s="294"/>
      <c r="K49" s="295"/>
      <c r="L49" s="293"/>
      <c r="M49" s="295"/>
    </row>
    <row r="50" spans="1:13" ht="18" customHeight="1" x14ac:dyDescent="0.15">
      <c r="A50" s="137"/>
      <c r="B50" s="138"/>
      <c r="C50" s="10" t="s">
        <v>40</v>
      </c>
      <c r="D50" s="19"/>
      <c r="E50" s="19"/>
      <c r="F50" s="303">
        <v>41.44</v>
      </c>
      <c r="G50" s="309">
        <v>62.17</v>
      </c>
      <c r="H50" s="311">
        <v>332.61</v>
      </c>
      <c r="I50" s="195"/>
      <c r="J50" s="115"/>
      <c r="K50" s="203"/>
      <c r="L50" s="68"/>
      <c r="M50" s="203"/>
    </row>
    <row r="51" spans="1:13" ht="36" x14ac:dyDescent="0.15">
      <c r="A51" s="137"/>
      <c r="B51" s="138"/>
      <c r="C51" s="10" t="s">
        <v>112</v>
      </c>
      <c r="D51" s="5" t="s">
        <v>9</v>
      </c>
      <c r="E51" s="5" t="s">
        <v>185</v>
      </c>
      <c r="F51" s="304"/>
      <c r="G51" s="307"/>
      <c r="H51" s="312"/>
      <c r="I51" s="196">
        <v>15</v>
      </c>
      <c r="J51" s="225">
        <f>SUM(L50:L54)</f>
        <v>4989.142499999999</v>
      </c>
      <c r="K51" s="186"/>
      <c r="L51" s="226">
        <f>F50*I51*K52</f>
        <v>3325.5599999999995</v>
      </c>
      <c r="M51" s="188"/>
    </row>
    <row r="52" spans="1:13" ht="27.75" thickBot="1" x14ac:dyDescent="0.2">
      <c r="A52" s="137"/>
      <c r="B52" s="138" t="s">
        <v>199</v>
      </c>
      <c r="C52" s="11" t="s">
        <v>17</v>
      </c>
      <c r="D52" s="123"/>
      <c r="E52" s="123" t="s">
        <v>186</v>
      </c>
      <c r="F52" s="305"/>
      <c r="G52" s="307"/>
      <c r="H52" s="312"/>
      <c r="I52" s="197"/>
      <c r="J52" s="113"/>
      <c r="K52" s="186">
        <v>5.35</v>
      </c>
      <c r="L52" s="212"/>
      <c r="M52" s="188"/>
    </row>
    <row r="53" spans="1:13" ht="18" customHeight="1" x14ac:dyDescent="0.15">
      <c r="A53" s="12">
        <v>9</v>
      </c>
      <c r="B53" s="13"/>
      <c r="C53" s="14" t="s">
        <v>42</v>
      </c>
      <c r="D53" s="126"/>
      <c r="E53" s="126"/>
      <c r="F53" s="299">
        <v>20.73</v>
      </c>
      <c r="G53" s="307"/>
      <c r="H53" s="312"/>
      <c r="I53" s="195">
        <v>15</v>
      </c>
      <c r="J53" s="113"/>
      <c r="K53" s="186"/>
      <c r="L53" s="226">
        <f>F53*I53*K52</f>
        <v>1663.5824999999998</v>
      </c>
      <c r="M53" s="188"/>
    </row>
    <row r="54" spans="1:13" ht="18.75" thickBot="1" x14ac:dyDescent="0.2">
      <c r="A54" s="139"/>
      <c r="B54" s="140"/>
      <c r="C54" s="15" t="s">
        <v>43</v>
      </c>
      <c r="D54" s="9" t="s">
        <v>44</v>
      </c>
      <c r="E54" s="9" t="s">
        <v>187</v>
      </c>
      <c r="F54" s="306"/>
      <c r="G54" s="307"/>
      <c r="H54" s="312"/>
      <c r="I54" s="197"/>
      <c r="J54" s="114"/>
      <c r="K54" s="186"/>
      <c r="L54" s="226"/>
      <c r="M54" s="188"/>
    </row>
    <row r="55" spans="1:13" ht="45" x14ac:dyDescent="0.15">
      <c r="A55" s="233"/>
      <c r="B55" s="234"/>
      <c r="C55" s="14" t="s">
        <v>114</v>
      </c>
      <c r="D55" s="20" t="s">
        <v>113</v>
      </c>
      <c r="E55" s="40" t="s">
        <v>50</v>
      </c>
      <c r="F55" s="237">
        <v>35.5</v>
      </c>
      <c r="G55" s="82"/>
      <c r="H55" s="242"/>
      <c r="I55" s="235">
        <v>14</v>
      </c>
      <c r="J55" s="115"/>
      <c r="K55" s="68"/>
      <c r="L55" s="243">
        <f>F55*I55*K57</f>
        <v>2758.35</v>
      </c>
      <c r="M55" s="66"/>
    </row>
    <row r="56" spans="1:13" ht="49.5" customHeight="1" x14ac:dyDescent="0.15">
      <c r="A56" s="399">
        <v>10</v>
      </c>
      <c r="B56" s="401" t="s">
        <v>200</v>
      </c>
      <c r="C56" s="238" t="s">
        <v>115</v>
      </c>
      <c r="D56" s="239"/>
      <c r="E56" s="239"/>
      <c r="F56" s="389">
        <v>7.74</v>
      </c>
      <c r="G56" s="387">
        <f>SUM(F55:F60)</f>
        <v>53.160000000000004</v>
      </c>
      <c r="H56" s="383">
        <f>G56*K57</f>
        <v>295.03800000000001</v>
      </c>
      <c r="I56" s="196">
        <v>14</v>
      </c>
      <c r="J56" s="216">
        <f>SUM(L55:L60)</f>
        <v>4130.5320000000002</v>
      </c>
      <c r="K56" s="186"/>
      <c r="L56" s="219">
        <f>F56*I56*K57</f>
        <v>601.39800000000002</v>
      </c>
      <c r="M56" s="68"/>
    </row>
    <row r="57" spans="1:13" ht="18" x14ac:dyDescent="0.15">
      <c r="A57" s="399"/>
      <c r="B57" s="401"/>
      <c r="C57" s="236" t="s">
        <v>46</v>
      </c>
      <c r="D57" s="240" t="s">
        <v>16</v>
      </c>
      <c r="E57" s="240" t="s">
        <v>50</v>
      </c>
      <c r="F57" s="390"/>
      <c r="G57" s="387"/>
      <c r="H57" s="383"/>
      <c r="I57" s="196"/>
      <c r="J57" s="113"/>
      <c r="K57" s="186">
        <v>5.55</v>
      </c>
      <c r="L57" s="244"/>
      <c r="M57" s="212"/>
    </row>
    <row r="58" spans="1:13" x14ac:dyDescent="0.15">
      <c r="A58" s="399"/>
      <c r="B58" s="401"/>
      <c r="C58" s="20"/>
      <c r="D58" s="20"/>
      <c r="E58" s="40"/>
      <c r="F58" s="213"/>
      <c r="G58" s="387"/>
      <c r="H58" s="383"/>
      <c r="I58" s="195"/>
      <c r="J58" s="113"/>
      <c r="K58" s="186"/>
      <c r="L58" s="226"/>
      <c r="M58" s="188"/>
    </row>
    <row r="59" spans="1:13" ht="27" x14ac:dyDescent="0.15">
      <c r="A59" s="399"/>
      <c r="B59" s="401"/>
      <c r="C59" s="20" t="s">
        <v>116</v>
      </c>
      <c r="D59" s="141"/>
      <c r="E59" s="142"/>
      <c r="F59" s="391">
        <v>9.92</v>
      </c>
      <c r="G59" s="387"/>
      <c r="H59" s="383"/>
      <c r="I59" s="196"/>
      <c r="J59" s="113"/>
      <c r="K59" s="186"/>
      <c r="L59" s="226">
        <f>F59*K57*I60</f>
        <v>770.78399999999999</v>
      </c>
      <c r="M59" s="188"/>
    </row>
    <row r="60" spans="1:13" ht="18.75" thickBot="1" x14ac:dyDescent="0.2">
      <c r="A60" s="400"/>
      <c r="B60" s="402"/>
      <c r="C60" s="9" t="s">
        <v>47</v>
      </c>
      <c r="D60" s="9" t="s">
        <v>16</v>
      </c>
      <c r="E60" s="67" t="s">
        <v>50</v>
      </c>
      <c r="F60" s="392"/>
      <c r="G60" s="388"/>
      <c r="H60" s="384"/>
      <c r="I60" s="197">
        <v>14</v>
      </c>
      <c r="J60" s="114"/>
      <c r="K60" s="206"/>
      <c r="L60" s="226"/>
      <c r="M60" s="211"/>
    </row>
    <row r="61" spans="1:13" ht="36" x14ac:dyDescent="0.15">
      <c r="A61" s="137"/>
      <c r="B61" s="138"/>
      <c r="C61" s="10" t="s">
        <v>48</v>
      </c>
      <c r="D61" s="19"/>
      <c r="E61" s="19"/>
      <c r="F61" s="304">
        <v>12.98</v>
      </c>
      <c r="G61" s="307">
        <f>SUM(F61:F72)</f>
        <v>29.84</v>
      </c>
      <c r="H61" s="312">
        <f>G61*K68</f>
        <v>161.43440000000001</v>
      </c>
      <c r="I61" s="195">
        <v>14</v>
      </c>
      <c r="J61" s="115"/>
      <c r="K61" s="186"/>
      <c r="L61" s="219">
        <f>F61*I61*K68</f>
        <v>983.10519999999997</v>
      </c>
      <c r="M61" s="68"/>
    </row>
    <row r="62" spans="1:13" ht="18" x14ac:dyDescent="0.15">
      <c r="A62" s="137"/>
      <c r="B62" s="138"/>
      <c r="C62" s="10" t="s">
        <v>49</v>
      </c>
      <c r="D62" s="5" t="s">
        <v>9</v>
      </c>
      <c r="E62" s="5" t="s">
        <v>54</v>
      </c>
      <c r="F62" s="304"/>
      <c r="G62" s="307"/>
      <c r="H62" s="312"/>
      <c r="I62" s="196"/>
      <c r="J62" s="113"/>
      <c r="K62" s="186"/>
      <c r="L62" s="226"/>
      <c r="M62" s="211"/>
    </row>
    <row r="63" spans="1:13" x14ac:dyDescent="0.15">
      <c r="A63" s="137"/>
      <c r="B63" s="138"/>
      <c r="C63" s="143"/>
      <c r="D63" s="143"/>
      <c r="E63" s="143"/>
      <c r="F63" s="304"/>
      <c r="G63" s="307"/>
      <c r="H63" s="312"/>
      <c r="I63" s="196"/>
      <c r="J63" s="113"/>
      <c r="K63" s="186"/>
      <c r="L63" s="226"/>
      <c r="M63" s="211"/>
    </row>
    <row r="64" spans="1:13" x14ac:dyDescent="0.15">
      <c r="A64" s="137"/>
      <c r="B64" s="138"/>
      <c r="C64" s="143"/>
      <c r="D64" s="143"/>
      <c r="E64" s="143"/>
      <c r="F64" s="304"/>
      <c r="G64" s="307"/>
      <c r="H64" s="312"/>
      <c r="I64" s="196"/>
      <c r="J64" s="113"/>
      <c r="K64" s="186"/>
      <c r="L64" s="226"/>
      <c r="M64" s="211"/>
    </row>
    <row r="65" spans="1:13" ht="9.75" thickBot="1" x14ac:dyDescent="0.2">
      <c r="A65" s="137"/>
      <c r="B65" s="138"/>
      <c r="C65" s="123"/>
      <c r="D65" s="123"/>
      <c r="E65" s="123"/>
      <c r="F65" s="305"/>
      <c r="G65" s="307"/>
      <c r="H65" s="312"/>
      <c r="I65" s="197"/>
      <c r="J65" s="113"/>
      <c r="K65" s="186"/>
      <c r="L65" s="244"/>
      <c r="M65" s="212"/>
    </row>
    <row r="66" spans="1:13" x14ac:dyDescent="0.15">
      <c r="A66" s="137"/>
      <c r="B66" s="138"/>
      <c r="C66" s="33"/>
      <c r="D66" s="144"/>
      <c r="E66" s="144"/>
      <c r="F66" s="328"/>
      <c r="G66" s="307"/>
      <c r="H66" s="312"/>
      <c r="I66" s="195"/>
      <c r="J66" s="113"/>
      <c r="K66" s="186"/>
      <c r="L66" s="219"/>
      <c r="M66" s="68"/>
    </row>
    <row r="67" spans="1:13" x14ac:dyDescent="0.15">
      <c r="A67" s="137"/>
      <c r="B67" s="138"/>
      <c r="C67" s="33"/>
      <c r="D67" s="35"/>
      <c r="E67" s="35"/>
      <c r="F67" s="329"/>
      <c r="G67" s="307"/>
      <c r="H67" s="312"/>
      <c r="I67" s="196"/>
      <c r="J67" s="225">
        <f>SUM(L61:L72)</f>
        <v>2260.0816</v>
      </c>
      <c r="K67" s="186"/>
      <c r="L67" s="226"/>
      <c r="M67" s="211"/>
    </row>
    <row r="68" spans="1:13" ht="27.75" thickBot="1" x14ac:dyDescent="0.2">
      <c r="A68" s="12">
        <v>11</v>
      </c>
      <c r="B68" s="13" t="s">
        <v>201</v>
      </c>
      <c r="C68" s="34"/>
      <c r="D68" s="145"/>
      <c r="E68" s="145"/>
      <c r="F68" s="330"/>
      <c r="G68" s="307"/>
      <c r="H68" s="312"/>
      <c r="I68" s="197"/>
      <c r="J68" s="113"/>
      <c r="K68" s="186">
        <v>5.41</v>
      </c>
      <c r="L68" s="244"/>
      <c r="M68" s="212"/>
    </row>
    <row r="69" spans="1:13" ht="36" x14ac:dyDescent="0.15">
      <c r="A69" s="139"/>
      <c r="B69" s="140"/>
      <c r="C69" s="14" t="s">
        <v>117</v>
      </c>
      <c r="D69" s="126"/>
      <c r="E69" s="126"/>
      <c r="F69" s="299">
        <v>4.66</v>
      </c>
      <c r="G69" s="307"/>
      <c r="H69" s="312"/>
      <c r="I69" s="195">
        <v>14</v>
      </c>
      <c r="J69" s="113"/>
      <c r="K69" s="186"/>
      <c r="L69" s="219">
        <f>F69*I69*K68</f>
        <v>352.94840000000005</v>
      </c>
      <c r="M69" s="68"/>
    </row>
    <row r="70" spans="1:13" ht="18.75" thickBot="1" x14ac:dyDescent="0.2">
      <c r="A70" s="139"/>
      <c r="B70" s="140"/>
      <c r="C70" s="15" t="s">
        <v>39</v>
      </c>
      <c r="D70" s="9" t="s">
        <v>16</v>
      </c>
      <c r="E70" s="9" t="s">
        <v>54</v>
      </c>
      <c r="F70" s="300"/>
      <c r="G70" s="307"/>
      <c r="H70" s="312"/>
      <c r="I70" s="197"/>
      <c r="J70" s="113"/>
      <c r="K70" s="186"/>
      <c r="L70" s="244"/>
      <c r="M70" s="212"/>
    </row>
    <row r="71" spans="1:13" ht="36" x14ac:dyDescent="0.15">
      <c r="A71" s="139"/>
      <c r="B71" s="140"/>
      <c r="C71" s="14" t="s">
        <v>118</v>
      </c>
      <c r="D71" s="126"/>
      <c r="E71" s="126"/>
      <c r="F71" s="299">
        <v>12.2</v>
      </c>
      <c r="G71" s="307"/>
      <c r="H71" s="312"/>
      <c r="I71" s="196">
        <v>14</v>
      </c>
      <c r="J71" s="113"/>
      <c r="K71" s="186"/>
      <c r="L71" s="226">
        <f>F71*I71*K68</f>
        <v>924.02799999999991</v>
      </c>
      <c r="M71" s="188"/>
    </row>
    <row r="72" spans="1:13" ht="18.75" thickBot="1" x14ac:dyDescent="0.2">
      <c r="A72" s="146"/>
      <c r="B72" s="147"/>
      <c r="C72" s="15" t="s">
        <v>46</v>
      </c>
      <c r="D72" s="9" t="s">
        <v>16</v>
      </c>
      <c r="E72" s="9" t="s">
        <v>54</v>
      </c>
      <c r="F72" s="300"/>
      <c r="G72" s="308"/>
      <c r="H72" s="313"/>
      <c r="I72" s="197"/>
      <c r="J72" s="114"/>
      <c r="K72" s="204"/>
      <c r="L72" s="226"/>
      <c r="M72" s="211"/>
    </row>
    <row r="73" spans="1:13" ht="18" x14ac:dyDescent="0.15">
      <c r="A73" s="127"/>
      <c r="B73" s="340" t="s">
        <v>202</v>
      </c>
      <c r="C73" s="27" t="s">
        <v>40</v>
      </c>
      <c r="D73" s="32"/>
      <c r="E73" s="32"/>
      <c r="F73" s="323">
        <v>42.84</v>
      </c>
      <c r="G73" s="323">
        <f>SUM(F73:F78)</f>
        <v>65.42</v>
      </c>
      <c r="H73" s="332">
        <f>G73*K76</f>
        <v>357.19319999999999</v>
      </c>
      <c r="I73" s="195"/>
      <c r="J73" s="115"/>
      <c r="K73" s="205"/>
      <c r="L73" s="228"/>
      <c r="M73" s="200"/>
    </row>
    <row r="74" spans="1:13" ht="18" x14ac:dyDescent="0.15">
      <c r="A74" s="127"/>
      <c r="B74" s="347"/>
      <c r="C74" s="27" t="s">
        <v>119</v>
      </c>
      <c r="D74" s="26" t="s">
        <v>9</v>
      </c>
      <c r="E74" s="26" t="s">
        <v>41</v>
      </c>
      <c r="F74" s="324"/>
      <c r="G74" s="324"/>
      <c r="H74" s="361"/>
      <c r="I74" s="196">
        <v>15</v>
      </c>
      <c r="J74" s="113"/>
      <c r="K74" s="201"/>
      <c r="L74" s="229">
        <f>F73*I74*K76</f>
        <v>3508.596</v>
      </c>
      <c r="M74" s="201"/>
    </row>
    <row r="75" spans="1:13" ht="27" x14ac:dyDescent="0.15">
      <c r="A75" s="127"/>
      <c r="B75" s="347"/>
      <c r="C75" s="27" t="s">
        <v>51</v>
      </c>
      <c r="D75" s="130"/>
      <c r="E75" s="130"/>
      <c r="F75" s="324"/>
      <c r="G75" s="324"/>
      <c r="H75" s="361"/>
      <c r="I75" s="197"/>
      <c r="J75" s="216">
        <f>SUM(L73:L78)</f>
        <v>5307.0108</v>
      </c>
      <c r="K75" s="201"/>
      <c r="L75" s="232"/>
      <c r="M75" s="207"/>
    </row>
    <row r="76" spans="1:13" ht="45" x14ac:dyDescent="0.15">
      <c r="A76" s="127"/>
      <c r="B76" s="380"/>
      <c r="C76" s="246" t="s">
        <v>120</v>
      </c>
      <c r="D76" s="247" t="s">
        <v>16</v>
      </c>
      <c r="E76" s="248" t="s">
        <v>121</v>
      </c>
      <c r="F76" s="249">
        <v>9.32</v>
      </c>
      <c r="G76" s="325"/>
      <c r="H76" s="361"/>
      <c r="I76" s="231">
        <v>14</v>
      </c>
      <c r="J76" s="113"/>
      <c r="K76" s="201">
        <v>5.46</v>
      </c>
      <c r="L76" s="251">
        <f>F76*I76*K76</f>
        <v>712.4208000000001</v>
      </c>
      <c r="M76" s="250"/>
    </row>
    <row r="77" spans="1:13" ht="18" x14ac:dyDescent="0.15">
      <c r="A77" s="30">
        <v>12</v>
      </c>
      <c r="B77" s="347"/>
      <c r="C77" s="27" t="s">
        <v>42</v>
      </c>
      <c r="D77" s="32"/>
      <c r="E77" s="32"/>
      <c r="F77" s="324">
        <v>13.26</v>
      </c>
      <c r="G77" s="324"/>
      <c r="H77" s="361"/>
      <c r="I77" s="196">
        <v>15</v>
      </c>
      <c r="J77" s="113"/>
      <c r="K77" s="201"/>
      <c r="L77" s="229">
        <f>F77*I77*K76</f>
        <v>1085.9939999999999</v>
      </c>
      <c r="M77" s="201"/>
    </row>
    <row r="78" spans="1:13" ht="18.75" thickBot="1" x14ac:dyDescent="0.2">
      <c r="A78" s="131"/>
      <c r="B78" s="341"/>
      <c r="C78" s="28" t="s">
        <v>122</v>
      </c>
      <c r="D78" s="29" t="s">
        <v>53</v>
      </c>
      <c r="E78" s="29" t="s">
        <v>41</v>
      </c>
      <c r="F78" s="326"/>
      <c r="G78" s="326"/>
      <c r="H78" s="333"/>
      <c r="I78" s="197"/>
      <c r="J78" s="114"/>
      <c r="K78" s="202"/>
      <c r="L78" s="229"/>
      <c r="M78" s="201"/>
    </row>
    <row r="79" spans="1:13" ht="45" x14ac:dyDescent="0.15">
      <c r="A79" s="137"/>
      <c r="B79" s="138"/>
      <c r="C79" s="10" t="s">
        <v>188</v>
      </c>
      <c r="D79" s="19"/>
      <c r="E79" s="19"/>
      <c r="F79" s="303">
        <v>25.52</v>
      </c>
      <c r="G79" s="309">
        <f>SUM(F79:F91)</f>
        <v>63.95</v>
      </c>
      <c r="H79" s="311">
        <v>349.17</v>
      </c>
      <c r="I79" s="195">
        <v>15</v>
      </c>
      <c r="J79" s="115"/>
      <c r="K79" s="203"/>
      <c r="L79" s="219">
        <f>F79*I79*K83</f>
        <v>2090.0880000000002</v>
      </c>
      <c r="M79" s="68"/>
    </row>
    <row r="80" spans="1:13" x14ac:dyDescent="0.15">
      <c r="A80" s="137"/>
      <c r="B80" s="138"/>
      <c r="C80" s="10"/>
      <c r="D80" s="5" t="s">
        <v>123</v>
      </c>
      <c r="E80" s="5" t="s">
        <v>52</v>
      </c>
      <c r="F80" s="304"/>
      <c r="G80" s="307"/>
      <c r="H80" s="312"/>
      <c r="I80" s="196"/>
      <c r="J80" s="113"/>
      <c r="K80" s="186"/>
      <c r="L80" s="226"/>
      <c r="M80" s="211"/>
    </row>
    <row r="81" spans="1:13" x14ac:dyDescent="0.15">
      <c r="A81" s="137"/>
      <c r="B81" s="138"/>
      <c r="C81" s="10"/>
      <c r="D81" s="143"/>
      <c r="E81" s="143"/>
      <c r="F81" s="304"/>
      <c r="G81" s="307"/>
      <c r="H81" s="312"/>
      <c r="I81" s="196"/>
      <c r="J81" s="113"/>
      <c r="K81" s="186"/>
      <c r="L81" s="226"/>
      <c r="M81" s="211"/>
    </row>
    <row r="82" spans="1:13" ht="9.75" thickBot="1" x14ac:dyDescent="0.2">
      <c r="A82" s="137"/>
      <c r="B82" s="138"/>
      <c r="C82" s="123"/>
      <c r="D82" s="143"/>
      <c r="E82" s="123"/>
      <c r="F82" s="305"/>
      <c r="G82" s="307"/>
      <c r="H82" s="312"/>
      <c r="I82" s="197"/>
      <c r="J82" s="113"/>
      <c r="K82" s="186"/>
      <c r="L82" s="244"/>
      <c r="M82" s="212"/>
    </row>
    <row r="83" spans="1:13" ht="45" x14ac:dyDescent="0.15">
      <c r="A83" s="137"/>
      <c r="B83" s="138"/>
      <c r="C83" s="74" t="s">
        <v>124</v>
      </c>
      <c r="D83" s="148" t="s">
        <v>125</v>
      </c>
      <c r="E83" s="149" t="s">
        <v>52</v>
      </c>
      <c r="F83" s="395">
        <v>27.1</v>
      </c>
      <c r="G83" s="307"/>
      <c r="H83" s="312"/>
      <c r="I83" s="195">
        <v>14</v>
      </c>
      <c r="J83" s="216">
        <f>SUM(L79:L91)</f>
        <v>5089.5390000000007</v>
      </c>
      <c r="K83" s="186">
        <v>5.46</v>
      </c>
      <c r="L83" s="219">
        <f>F83*I83*K83</f>
        <v>2071.5240000000003</v>
      </c>
      <c r="M83" s="68"/>
    </row>
    <row r="84" spans="1:13" x14ac:dyDescent="0.15">
      <c r="A84" s="137"/>
      <c r="B84" s="138"/>
      <c r="C84" s="150"/>
      <c r="D84" s="75"/>
      <c r="E84" s="73"/>
      <c r="F84" s="396"/>
      <c r="G84" s="307"/>
      <c r="H84" s="312"/>
      <c r="I84" s="196"/>
      <c r="J84" s="113"/>
      <c r="K84" s="186"/>
      <c r="L84" s="226"/>
      <c r="M84" s="211"/>
    </row>
    <row r="85" spans="1:13" ht="18" x14ac:dyDescent="0.15">
      <c r="A85" s="12">
        <v>13</v>
      </c>
      <c r="B85" s="13" t="s">
        <v>203</v>
      </c>
      <c r="C85" s="74"/>
      <c r="D85" s="151"/>
      <c r="E85" s="152"/>
      <c r="F85" s="396"/>
      <c r="G85" s="307"/>
      <c r="H85" s="312"/>
      <c r="I85" s="197"/>
      <c r="J85" s="113"/>
      <c r="K85" s="186"/>
      <c r="L85" s="244"/>
      <c r="M85" s="212"/>
    </row>
    <row r="86" spans="1:13" ht="36" x14ac:dyDescent="0.15">
      <c r="A86" s="139"/>
      <c r="B86" s="153"/>
      <c r="C86" s="76" t="s">
        <v>126</v>
      </c>
      <c r="D86" s="154"/>
      <c r="E86" s="155"/>
      <c r="F86" s="320">
        <v>11.33</v>
      </c>
      <c r="G86" s="314"/>
      <c r="H86" s="312"/>
      <c r="I86" s="196">
        <v>15</v>
      </c>
      <c r="J86" s="113"/>
      <c r="K86" s="186"/>
      <c r="L86" s="226">
        <f>F86*I86*K83</f>
        <v>927.92699999999991</v>
      </c>
      <c r="M86" s="188"/>
    </row>
    <row r="87" spans="1:13" x14ac:dyDescent="0.15">
      <c r="A87" s="139"/>
      <c r="B87" s="153"/>
      <c r="C87" s="69"/>
      <c r="D87" s="89" t="s">
        <v>127</v>
      </c>
      <c r="E87" s="70" t="s">
        <v>128</v>
      </c>
      <c r="F87" s="321"/>
      <c r="G87" s="314"/>
      <c r="H87" s="312"/>
      <c r="I87" s="196"/>
      <c r="J87" s="113"/>
      <c r="K87" s="186"/>
      <c r="L87" s="226"/>
      <c r="M87" s="188"/>
    </row>
    <row r="88" spans="1:13" x14ac:dyDescent="0.15">
      <c r="A88" s="139"/>
      <c r="B88" s="153"/>
      <c r="C88" s="69"/>
      <c r="D88" s="156"/>
      <c r="E88" s="157"/>
      <c r="F88" s="321"/>
      <c r="G88" s="314"/>
      <c r="H88" s="312"/>
      <c r="I88" s="196"/>
      <c r="J88" s="113"/>
      <c r="K88" s="186"/>
      <c r="L88" s="226"/>
      <c r="M88" s="188"/>
    </row>
    <row r="89" spans="1:13" x14ac:dyDescent="0.15">
      <c r="A89" s="139"/>
      <c r="B89" s="153"/>
      <c r="C89" s="69"/>
      <c r="D89" s="158"/>
      <c r="E89" s="159"/>
      <c r="F89" s="321"/>
      <c r="G89" s="314"/>
      <c r="H89" s="312"/>
      <c r="I89" s="196"/>
      <c r="J89" s="113"/>
      <c r="K89" s="186"/>
      <c r="L89" s="226"/>
      <c r="M89" s="188"/>
    </row>
    <row r="90" spans="1:13" x14ac:dyDescent="0.15">
      <c r="A90" s="139"/>
      <c r="B90" s="153"/>
      <c r="C90" s="69"/>
      <c r="D90" s="89"/>
      <c r="E90" s="72"/>
      <c r="F90" s="321"/>
      <c r="G90" s="314"/>
      <c r="H90" s="312"/>
      <c r="I90" s="196"/>
      <c r="J90" s="113"/>
      <c r="K90" s="186"/>
      <c r="L90" s="226"/>
      <c r="M90" s="188"/>
    </row>
    <row r="91" spans="1:13" ht="9.75" thickBot="1" x14ac:dyDescent="0.2">
      <c r="A91" s="146"/>
      <c r="B91" s="160"/>
      <c r="C91" s="71"/>
      <c r="D91" s="161"/>
      <c r="E91" s="162"/>
      <c r="F91" s="357"/>
      <c r="G91" s="315"/>
      <c r="H91" s="313"/>
      <c r="I91" s="197"/>
      <c r="J91" s="114"/>
      <c r="K91" s="204"/>
      <c r="L91" s="226"/>
      <c r="M91" s="211"/>
    </row>
    <row r="92" spans="1:13" ht="18" x14ac:dyDescent="0.15">
      <c r="A92" s="127"/>
      <c r="B92" s="32"/>
      <c r="C92" s="27" t="s">
        <v>40</v>
      </c>
      <c r="D92" s="32"/>
      <c r="E92" s="32"/>
      <c r="F92" s="324">
        <v>37.869999999999997</v>
      </c>
      <c r="G92" s="323">
        <f>SUM(F92+F95)</f>
        <v>70.169999999999987</v>
      </c>
      <c r="H92" s="332">
        <f>G92*K94</f>
        <v>422.4233999999999</v>
      </c>
      <c r="I92" s="195"/>
      <c r="J92" s="115"/>
      <c r="K92" s="205"/>
      <c r="L92" s="228"/>
      <c r="M92" s="200"/>
    </row>
    <row r="93" spans="1:13" ht="18" x14ac:dyDescent="0.15">
      <c r="A93" s="127"/>
      <c r="B93" s="32"/>
      <c r="C93" s="27" t="s">
        <v>57</v>
      </c>
      <c r="D93" s="26" t="s">
        <v>9</v>
      </c>
      <c r="E93" s="26" t="s">
        <v>58</v>
      </c>
      <c r="F93" s="324"/>
      <c r="G93" s="324"/>
      <c r="H93" s="361"/>
      <c r="I93" s="196">
        <v>14</v>
      </c>
      <c r="J93" s="113"/>
      <c r="K93" s="201"/>
      <c r="L93" s="229">
        <f>F92*I93*K94</f>
        <v>3191.6835999999994</v>
      </c>
      <c r="M93" s="201"/>
    </row>
    <row r="94" spans="1:13" ht="27.75" thickBot="1" x14ac:dyDescent="0.2">
      <c r="A94" s="30">
        <v>14</v>
      </c>
      <c r="B94" s="31" t="s">
        <v>204</v>
      </c>
      <c r="C94" s="28" t="s">
        <v>17</v>
      </c>
      <c r="D94" s="128"/>
      <c r="E94" s="128"/>
      <c r="F94" s="326"/>
      <c r="G94" s="324"/>
      <c r="H94" s="361"/>
      <c r="I94" s="197"/>
      <c r="J94" s="216">
        <f>SUM(L92:L97)</f>
        <v>5913.9275999999991</v>
      </c>
      <c r="K94" s="201">
        <v>6.02</v>
      </c>
      <c r="L94" s="232"/>
      <c r="M94" s="207"/>
    </row>
    <row r="95" spans="1:13" ht="18" x14ac:dyDescent="0.15">
      <c r="A95" s="129"/>
      <c r="B95" s="130"/>
      <c r="C95" s="27" t="s">
        <v>40</v>
      </c>
      <c r="D95" s="32"/>
      <c r="E95" s="32"/>
      <c r="F95" s="323">
        <v>32.299999999999997</v>
      </c>
      <c r="G95" s="324"/>
      <c r="H95" s="361"/>
      <c r="I95" s="196">
        <v>14</v>
      </c>
      <c r="J95" s="113"/>
      <c r="K95" s="201"/>
      <c r="L95" s="229">
        <f>F95*I95*K94</f>
        <v>2722.2439999999992</v>
      </c>
      <c r="M95" s="201"/>
    </row>
    <row r="96" spans="1:13" ht="18" x14ac:dyDescent="0.15">
      <c r="A96" s="129"/>
      <c r="B96" s="130"/>
      <c r="C96" s="27" t="s">
        <v>129</v>
      </c>
      <c r="D96" s="26" t="s">
        <v>16</v>
      </c>
      <c r="E96" s="26" t="s">
        <v>58</v>
      </c>
      <c r="F96" s="324"/>
      <c r="G96" s="324"/>
      <c r="H96" s="361"/>
      <c r="I96" s="196"/>
      <c r="J96" s="113"/>
      <c r="K96" s="201"/>
      <c r="L96" s="229"/>
      <c r="M96" s="201"/>
    </row>
    <row r="97" spans="1:13" ht="9.75" thickBot="1" x14ac:dyDescent="0.2">
      <c r="A97" s="131"/>
      <c r="B97" s="128"/>
      <c r="C97" s="28" t="s">
        <v>24</v>
      </c>
      <c r="D97" s="128"/>
      <c r="E97" s="128"/>
      <c r="F97" s="326"/>
      <c r="G97" s="326"/>
      <c r="H97" s="333"/>
      <c r="I97" s="197"/>
      <c r="J97" s="114"/>
      <c r="K97" s="202"/>
      <c r="L97" s="229"/>
      <c r="M97" s="201"/>
    </row>
    <row r="98" spans="1:13" ht="36" x14ac:dyDescent="0.15">
      <c r="A98" s="137"/>
      <c r="B98" s="13" t="s">
        <v>205</v>
      </c>
      <c r="C98" s="14" t="s">
        <v>130</v>
      </c>
      <c r="D98" s="126"/>
      <c r="E98" s="126"/>
      <c r="F98" s="299">
        <v>18.88</v>
      </c>
      <c r="G98" s="309">
        <f>SUM(F98:F102)</f>
        <v>35.42</v>
      </c>
      <c r="H98" s="311">
        <f>G98*K100</f>
        <v>196.58100000000002</v>
      </c>
      <c r="I98" s="195">
        <v>14</v>
      </c>
      <c r="J98" s="115"/>
      <c r="K98" s="203"/>
      <c r="L98" s="219">
        <f>F98*I98*K100</f>
        <v>1466.9759999999999</v>
      </c>
      <c r="M98" s="68"/>
    </row>
    <row r="99" spans="1:13" ht="18" x14ac:dyDescent="0.15">
      <c r="A99" s="137"/>
      <c r="B99" s="138"/>
      <c r="C99" s="14" t="s">
        <v>46</v>
      </c>
      <c r="D99" s="20" t="s">
        <v>16</v>
      </c>
      <c r="E99" s="20" t="s">
        <v>59</v>
      </c>
      <c r="F99" s="306"/>
      <c r="G99" s="307"/>
      <c r="H99" s="312"/>
      <c r="I99" s="196"/>
      <c r="J99" s="216">
        <f>SUM(L98:L102)</f>
        <v>2752.134</v>
      </c>
      <c r="K99" s="186"/>
      <c r="L99" s="226"/>
      <c r="M99" s="211"/>
    </row>
    <row r="100" spans="1:13" ht="9.75" thickBot="1" x14ac:dyDescent="0.2">
      <c r="A100" s="12">
        <v>15</v>
      </c>
      <c r="B100" s="13"/>
      <c r="C100" s="163"/>
      <c r="D100" s="163"/>
      <c r="E100" s="163"/>
      <c r="F100" s="300"/>
      <c r="G100" s="307"/>
      <c r="H100" s="312"/>
      <c r="I100" s="197"/>
      <c r="J100" s="113"/>
      <c r="K100" s="186">
        <v>5.55</v>
      </c>
      <c r="L100" s="244"/>
      <c r="M100" s="212"/>
    </row>
    <row r="101" spans="1:13" ht="36" x14ac:dyDescent="0.15">
      <c r="A101" s="139"/>
      <c r="B101" s="140"/>
      <c r="C101" s="21" t="s">
        <v>60</v>
      </c>
      <c r="D101" s="124"/>
      <c r="E101" s="124"/>
      <c r="F101" s="318">
        <v>16.54</v>
      </c>
      <c r="G101" s="307"/>
      <c r="H101" s="312"/>
      <c r="I101" s="196">
        <v>14</v>
      </c>
      <c r="J101" s="113"/>
      <c r="K101" s="186"/>
      <c r="L101" s="226">
        <f>F101*I101*K100</f>
        <v>1285.1579999999999</v>
      </c>
      <c r="M101" s="188"/>
    </row>
    <row r="102" spans="1:13" ht="18.75" thickBot="1" x14ac:dyDescent="0.2">
      <c r="A102" s="146"/>
      <c r="B102" s="147"/>
      <c r="C102" s="22" t="s">
        <v>56</v>
      </c>
      <c r="D102" s="7" t="s">
        <v>12</v>
      </c>
      <c r="E102" s="7" t="s">
        <v>59</v>
      </c>
      <c r="F102" s="319"/>
      <c r="G102" s="308"/>
      <c r="H102" s="313"/>
      <c r="I102" s="197"/>
      <c r="J102" s="114"/>
      <c r="K102" s="204"/>
      <c r="L102" s="245"/>
      <c r="M102" s="204"/>
    </row>
    <row r="103" spans="1:13" ht="18" x14ac:dyDescent="0.15">
      <c r="A103" s="132"/>
      <c r="B103" s="135"/>
      <c r="C103" s="33" t="s">
        <v>40</v>
      </c>
      <c r="D103" s="144"/>
      <c r="E103" s="144"/>
      <c r="F103" s="328">
        <v>45.78</v>
      </c>
      <c r="G103" s="309">
        <v>45.78</v>
      </c>
      <c r="H103" s="311">
        <f>G103*K104</f>
        <v>257.28360000000004</v>
      </c>
      <c r="I103" s="195"/>
      <c r="J103" s="115"/>
      <c r="K103" s="203"/>
      <c r="L103" s="203"/>
      <c r="M103" s="203"/>
    </row>
    <row r="104" spans="1:13" ht="27" x14ac:dyDescent="0.15">
      <c r="A104" s="87">
        <v>16</v>
      </c>
      <c r="B104" s="18" t="s">
        <v>206</v>
      </c>
      <c r="C104" s="33" t="s">
        <v>61</v>
      </c>
      <c r="D104" s="35" t="s">
        <v>45</v>
      </c>
      <c r="E104" s="35" t="s">
        <v>63</v>
      </c>
      <c r="F104" s="329"/>
      <c r="G104" s="307"/>
      <c r="H104" s="312"/>
      <c r="I104" s="196">
        <v>15</v>
      </c>
      <c r="J104" s="216">
        <f>SUM(L104)</f>
        <v>3859.2540000000004</v>
      </c>
      <c r="K104" s="186">
        <v>5.62</v>
      </c>
      <c r="L104" s="226">
        <f>F103*I104*K104</f>
        <v>3859.2540000000004</v>
      </c>
      <c r="M104" s="188"/>
    </row>
    <row r="105" spans="1:13" ht="18.75" thickBot="1" x14ac:dyDescent="0.2">
      <c r="A105" s="134"/>
      <c r="B105" s="136"/>
      <c r="C105" s="34" t="s">
        <v>62</v>
      </c>
      <c r="D105" s="145"/>
      <c r="E105" s="145"/>
      <c r="F105" s="330"/>
      <c r="G105" s="308"/>
      <c r="H105" s="313"/>
      <c r="I105" s="197"/>
      <c r="J105" s="114"/>
      <c r="K105" s="204"/>
      <c r="L105" s="204"/>
      <c r="M105" s="204"/>
    </row>
    <row r="106" spans="1:13" ht="45" x14ac:dyDescent="0.15">
      <c r="A106" s="127"/>
      <c r="B106" s="340" t="s">
        <v>207</v>
      </c>
      <c r="C106" s="27" t="s">
        <v>131</v>
      </c>
      <c r="D106" s="32"/>
      <c r="E106" s="32"/>
      <c r="F106" s="323">
        <v>42.82</v>
      </c>
      <c r="G106" s="323">
        <v>42.82</v>
      </c>
      <c r="H106" s="332">
        <v>226.52</v>
      </c>
      <c r="I106" s="195">
        <v>14</v>
      </c>
      <c r="J106" s="252">
        <f>SUM(L106)</f>
        <v>3171.2492000000002</v>
      </c>
      <c r="K106" s="205">
        <v>5.29</v>
      </c>
      <c r="L106" s="230">
        <f>F106*I106*K106</f>
        <v>3171.2492000000002</v>
      </c>
      <c r="M106" s="205"/>
    </row>
    <row r="107" spans="1:13" ht="18.75" thickBot="1" x14ac:dyDescent="0.2">
      <c r="A107" s="84">
        <v>17</v>
      </c>
      <c r="B107" s="341"/>
      <c r="C107" s="28" t="s">
        <v>17</v>
      </c>
      <c r="D107" s="29" t="s">
        <v>55</v>
      </c>
      <c r="E107" s="29" t="s">
        <v>64</v>
      </c>
      <c r="F107" s="326"/>
      <c r="G107" s="326"/>
      <c r="H107" s="333"/>
      <c r="I107" s="197"/>
      <c r="J107" s="114"/>
      <c r="K107" s="202"/>
      <c r="L107" s="202"/>
      <c r="M107" s="202"/>
    </row>
    <row r="108" spans="1:13" ht="36" x14ac:dyDescent="0.15">
      <c r="A108" s="132"/>
      <c r="B108" s="342" t="s">
        <v>208</v>
      </c>
      <c r="C108" s="33" t="s">
        <v>132</v>
      </c>
      <c r="D108" s="144"/>
      <c r="E108" s="144"/>
      <c r="F108" s="328">
        <v>38.1</v>
      </c>
      <c r="G108" s="309">
        <f>SUM(F108)</f>
        <v>38.1</v>
      </c>
      <c r="H108" s="311">
        <f>G108*K108</f>
        <v>211.83599999999998</v>
      </c>
      <c r="I108" s="195">
        <v>15</v>
      </c>
      <c r="J108" s="252">
        <f>SUM(L108)</f>
        <v>3177.54</v>
      </c>
      <c r="K108" s="203">
        <v>5.56</v>
      </c>
      <c r="L108" s="253">
        <f>F108*I108*K108</f>
        <v>3177.54</v>
      </c>
      <c r="M108" s="203"/>
    </row>
    <row r="109" spans="1:13" ht="18.75" thickBot="1" x14ac:dyDescent="0.2">
      <c r="A109" s="88">
        <v>18</v>
      </c>
      <c r="B109" s="343"/>
      <c r="C109" s="34" t="s">
        <v>62</v>
      </c>
      <c r="D109" s="36" t="s">
        <v>45</v>
      </c>
      <c r="E109" s="36" t="s">
        <v>65</v>
      </c>
      <c r="F109" s="330"/>
      <c r="G109" s="308"/>
      <c r="H109" s="313"/>
      <c r="I109" s="197"/>
      <c r="J109" s="114"/>
      <c r="K109" s="204"/>
      <c r="L109" s="211"/>
      <c r="M109" s="211"/>
    </row>
    <row r="110" spans="1:13" ht="36" x14ac:dyDescent="0.15">
      <c r="A110" s="137"/>
      <c r="B110" s="344" t="s">
        <v>209</v>
      </c>
      <c r="C110" s="10" t="s">
        <v>66</v>
      </c>
      <c r="D110" s="19"/>
      <c r="E110" s="19"/>
      <c r="F110" s="303">
        <v>32.92</v>
      </c>
      <c r="G110" s="309">
        <v>71.58</v>
      </c>
      <c r="H110" s="311">
        <v>376.51</v>
      </c>
      <c r="I110" s="195">
        <v>14</v>
      </c>
      <c r="J110" s="115"/>
      <c r="K110" s="203"/>
      <c r="L110" s="219">
        <f>F110*I110*K112</f>
        <v>2424.2287999999999</v>
      </c>
      <c r="M110" s="68"/>
    </row>
    <row r="111" spans="1:13" ht="18" x14ac:dyDescent="0.15">
      <c r="A111" s="137"/>
      <c r="B111" s="345"/>
      <c r="C111" s="10" t="s">
        <v>67</v>
      </c>
      <c r="D111" s="5" t="s">
        <v>9</v>
      </c>
      <c r="E111" s="5" t="s">
        <v>68</v>
      </c>
      <c r="F111" s="304"/>
      <c r="G111" s="307"/>
      <c r="H111" s="312"/>
      <c r="I111" s="196"/>
      <c r="J111" s="216">
        <f>SUM(L110:L114)</f>
        <v>5271.1512000000002</v>
      </c>
      <c r="K111" s="186"/>
      <c r="L111" s="226"/>
      <c r="M111" s="211"/>
    </row>
    <row r="112" spans="1:13" ht="9.75" thickBot="1" x14ac:dyDescent="0.2">
      <c r="A112" s="137"/>
      <c r="B112" s="345"/>
      <c r="C112" s="123"/>
      <c r="D112" s="123"/>
      <c r="E112" s="123"/>
      <c r="F112" s="305"/>
      <c r="G112" s="307"/>
      <c r="H112" s="312"/>
      <c r="I112" s="197"/>
      <c r="J112" s="113"/>
      <c r="K112" s="186">
        <v>5.26</v>
      </c>
      <c r="L112" s="244"/>
      <c r="M112" s="212"/>
    </row>
    <row r="113" spans="1:13" ht="36" x14ac:dyDescent="0.15">
      <c r="A113" s="12">
        <v>19</v>
      </c>
      <c r="B113" s="345"/>
      <c r="C113" s="14" t="s">
        <v>133</v>
      </c>
      <c r="D113" s="126"/>
      <c r="E113" s="126"/>
      <c r="F113" s="299">
        <v>38.659999999999997</v>
      </c>
      <c r="G113" s="307"/>
      <c r="H113" s="312"/>
      <c r="I113" s="196">
        <v>14</v>
      </c>
      <c r="J113" s="113"/>
      <c r="K113" s="186"/>
      <c r="L113" s="226">
        <f>F113*I113*K112</f>
        <v>2846.9223999999999</v>
      </c>
      <c r="M113" s="188"/>
    </row>
    <row r="114" spans="1:13" ht="18.75" thickBot="1" x14ac:dyDescent="0.2">
      <c r="A114" s="146"/>
      <c r="B114" s="346"/>
      <c r="C114" s="15" t="s">
        <v>69</v>
      </c>
      <c r="D114" s="9" t="s">
        <v>16</v>
      </c>
      <c r="E114" s="9" t="s">
        <v>68</v>
      </c>
      <c r="F114" s="300"/>
      <c r="G114" s="307"/>
      <c r="H114" s="312"/>
      <c r="I114" s="197"/>
      <c r="J114" s="114"/>
      <c r="K114" s="186"/>
      <c r="L114" s="226"/>
      <c r="M114" s="188"/>
    </row>
    <row r="115" spans="1:13" ht="45.75" thickBot="1" x14ac:dyDescent="0.2">
      <c r="A115" s="135"/>
      <c r="B115" s="135"/>
      <c r="C115" s="80" t="s">
        <v>134</v>
      </c>
      <c r="D115" s="19"/>
      <c r="E115" s="19"/>
      <c r="F115" s="81">
        <v>5.64</v>
      </c>
      <c r="G115" s="68"/>
      <c r="H115" s="254"/>
      <c r="I115" s="231">
        <v>14</v>
      </c>
      <c r="J115" s="115"/>
      <c r="K115" s="68"/>
      <c r="L115" s="255">
        <f>F115*I115*K118</f>
        <v>656.1576</v>
      </c>
      <c r="M115" s="66"/>
    </row>
    <row r="116" spans="1:13" ht="18" x14ac:dyDescent="0.15">
      <c r="A116" s="135"/>
      <c r="B116" s="135"/>
      <c r="C116" s="10" t="s">
        <v>40</v>
      </c>
      <c r="D116" s="19"/>
      <c r="E116" s="19"/>
      <c r="F116" s="303">
        <v>8.94</v>
      </c>
      <c r="G116" s="307">
        <f>SUM(F115:F121)</f>
        <v>23.599999999999998</v>
      </c>
      <c r="H116" s="312">
        <f>G116*K118</f>
        <v>196.11599999999999</v>
      </c>
      <c r="I116" s="195"/>
      <c r="J116" s="113"/>
      <c r="K116" s="186"/>
      <c r="L116" s="219"/>
      <c r="M116" s="68"/>
    </row>
    <row r="117" spans="1:13" ht="18" x14ac:dyDescent="0.15">
      <c r="A117" s="135"/>
      <c r="B117" s="135"/>
      <c r="C117" s="10" t="s">
        <v>135</v>
      </c>
      <c r="D117" s="19"/>
      <c r="E117" s="19"/>
      <c r="F117" s="304"/>
      <c r="G117" s="307"/>
      <c r="H117" s="312"/>
      <c r="I117" s="196">
        <v>14</v>
      </c>
      <c r="J117" s="216">
        <f>SUM(L115:L121)</f>
        <v>2745.6239999999998</v>
      </c>
      <c r="K117" s="186"/>
      <c r="L117" s="226">
        <f>F116*I117*K118</f>
        <v>1040.0796</v>
      </c>
      <c r="M117" s="211"/>
    </row>
    <row r="118" spans="1:13" ht="27.75" thickBot="1" x14ac:dyDescent="0.2">
      <c r="A118" s="17">
        <v>20</v>
      </c>
      <c r="B118" s="17" t="s">
        <v>210</v>
      </c>
      <c r="C118" s="11" t="s">
        <v>73</v>
      </c>
      <c r="D118" s="23" t="s">
        <v>9</v>
      </c>
      <c r="E118" s="10" t="s">
        <v>70</v>
      </c>
      <c r="F118" s="305"/>
      <c r="G118" s="307"/>
      <c r="H118" s="312"/>
      <c r="I118" s="197"/>
      <c r="J118" s="113"/>
      <c r="K118" s="226">
        <v>8.31</v>
      </c>
      <c r="L118" s="244"/>
      <c r="M118" s="212"/>
    </row>
    <row r="119" spans="1:13" ht="18" x14ac:dyDescent="0.15">
      <c r="A119" s="164"/>
      <c r="B119" s="164"/>
      <c r="C119" s="10" t="s">
        <v>40</v>
      </c>
      <c r="D119" s="143"/>
      <c r="E119" s="143"/>
      <c r="F119" s="303">
        <v>9.02</v>
      </c>
      <c r="G119" s="307"/>
      <c r="H119" s="312"/>
      <c r="I119" s="196"/>
      <c r="J119" s="113"/>
      <c r="K119" s="186"/>
      <c r="L119" s="226"/>
      <c r="M119" s="188"/>
    </row>
    <row r="120" spans="1:13" ht="27" x14ac:dyDescent="0.15">
      <c r="A120" s="164"/>
      <c r="B120" s="164"/>
      <c r="C120" s="10" t="s">
        <v>136</v>
      </c>
      <c r="D120" s="143"/>
      <c r="E120" s="143"/>
      <c r="F120" s="304"/>
      <c r="G120" s="307"/>
      <c r="H120" s="312"/>
      <c r="I120" s="196">
        <v>14</v>
      </c>
      <c r="J120" s="113"/>
      <c r="K120" s="186"/>
      <c r="L120" s="226">
        <f>F119*I120*K118</f>
        <v>1049.3868</v>
      </c>
      <c r="M120" s="188"/>
    </row>
    <row r="121" spans="1:13" ht="9.75" thickBot="1" x14ac:dyDescent="0.2">
      <c r="A121" s="136"/>
      <c r="B121" s="136"/>
      <c r="C121" s="11" t="s">
        <v>137</v>
      </c>
      <c r="D121" s="123"/>
      <c r="E121" s="123"/>
      <c r="F121" s="305"/>
      <c r="G121" s="308"/>
      <c r="H121" s="313"/>
      <c r="I121" s="197"/>
      <c r="J121" s="114"/>
      <c r="K121" s="204"/>
      <c r="L121" s="226"/>
      <c r="M121" s="211"/>
    </row>
    <row r="122" spans="1:13" ht="18" x14ac:dyDescent="0.15">
      <c r="A122" s="137"/>
      <c r="B122" s="138"/>
      <c r="C122" s="14" t="s">
        <v>40</v>
      </c>
      <c r="D122" s="126"/>
      <c r="E122" s="126"/>
      <c r="F122" s="299">
        <v>5.64</v>
      </c>
      <c r="G122" s="307">
        <f>SUM(F122:F127)</f>
        <v>11.059999999999999</v>
      </c>
      <c r="H122" s="312">
        <f>G122*K123</f>
        <v>91.798000000000002</v>
      </c>
      <c r="I122" s="195">
        <v>14</v>
      </c>
      <c r="J122" s="113"/>
      <c r="K122" s="186"/>
      <c r="L122" s="218">
        <f>F122*I122*K123</f>
        <v>655.36800000000005</v>
      </c>
      <c r="M122" s="68"/>
    </row>
    <row r="123" spans="1:13" ht="18" x14ac:dyDescent="0.15">
      <c r="A123" s="12">
        <v>21</v>
      </c>
      <c r="B123" s="13" t="s">
        <v>211</v>
      </c>
      <c r="C123" s="14" t="s">
        <v>138</v>
      </c>
      <c r="D123" s="20" t="s">
        <v>16</v>
      </c>
      <c r="E123" s="20" t="s">
        <v>71</v>
      </c>
      <c r="F123" s="306"/>
      <c r="G123" s="307"/>
      <c r="H123" s="312"/>
      <c r="I123" s="196"/>
      <c r="J123" s="216">
        <f>SUM(L122:L127)</f>
        <v>1285.172</v>
      </c>
      <c r="K123" s="226">
        <v>8.3000000000000007</v>
      </c>
      <c r="L123" s="211"/>
      <c r="M123" s="211"/>
    </row>
    <row r="124" spans="1:13" ht="9.75" thickBot="1" x14ac:dyDescent="0.2">
      <c r="A124" s="139"/>
      <c r="B124" s="140"/>
      <c r="C124" s="15" t="s">
        <v>37</v>
      </c>
      <c r="D124" s="163"/>
      <c r="E124" s="163"/>
      <c r="F124" s="300"/>
      <c r="G124" s="307"/>
      <c r="H124" s="312"/>
      <c r="I124" s="197"/>
      <c r="K124" s="186"/>
      <c r="L124" s="212"/>
      <c r="M124" s="212"/>
    </row>
    <row r="125" spans="1:13" ht="18" x14ac:dyDescent="0.15">
      <c r="A125" s="139"/>
      <c r="B125" s="140"/>
      <c r="C125" s="14" t="s">
        <v>139</v>
      </c>
      <c r="D125" s="126"/>
      <c r="E125" s="126"/>
      <c r="F125" s="299">
        <v>5.42</v>
      </c>
      <c r="G125" s="307"/>
      <c r="H125" s="312"/>
      <c r="I125" s="196">
        <v>14</v>
      </c>
      <c r="J125" s="113"/>
      <c r="K125" s="186"/>
      <c r="L125" s="256">
        <f>F125*I125*K123</f>
        <v>629.80399999999997</v>
      </c>
      <c r="M125" s="188"/>
    </row>
    <row r="126" spans="1:13" ht="18" x14ac:dyDescent="0.15">
      <c r="A126" s="139"/>
      <c r="B126" s="140"/>
      <c r="C126" s="14" t="s">
        <v>140</v>
      </c>
      <c r="D126" s="20" t="s">
        <v>184</v>
      </c>
      <c r="E126" s="20" t="s">
        <v>71</v>
      </c>
      <c r="F126" s="306"/>
      <c r="G126" s="307"/>
      <c r="H126" s="312"/>
      <c r="I126" s="196"/>
      <c r="J126" s="113"/>
      <c r="K126" s="186"/>
      <c r="L126" s="188"/>
      <c r="M126" s="188"/>
    </row>
    <row r="127" spans="1:13" ht="9.75" thickBot="1" x14ac:dyDescent="0.2">
      <c r="A127" s="146"/>
      <c r="B127" s="147"/>
      <c r="C127" s="15" t="s">
        <v>141</v>
      </c>
      <c r="D127" s="163"/>
      <c r="E127" s="163"/>
      <c r="F127" s="300"/>
      <c r="G127" s="308"/>
      <c r="H127" s="313"/>
      <c r="I127" s="197"/>
      <c r="J127" s="114"/>
      <c r="K127" s="204"/>
      <c r="L127" s="211"/>
      <c r="M127" s="211"/>
    </row>
    <row r="128" spans="1:13" ht="18" x14ac:dyDescent="0.15">
      <c r="A128" s="132"/>
      <c r="B128" s="135"/>
      <c r="C128" s="10" t="s">
        <v>40</v>
      </c>
      <c r="D128" s="19"/>
      <c r="E128" s="19"/>
      <c r="F128" s="303">
        <v>4.17</v>
      </c>
      <c r="G128" s="309">
        <f>SUM(F128:F143)</f>
        <v>59.609999999999992</v>
      </c>
      <c r="H128" s="311">
        <v>298.51</v>
      </c>
      <c r="I128" s="195"/>
      <c r="J128" s="115"/>
      <c r="K128" s="203"/>
      <c r="L128" s="219"/>
      <c r="M128" s="68"/>
    </row>
    <row r="129" spans="1:13" ht="27" x14ac:dyDescent="0.15">
      <c r="A129" s="132"/>
      <c r="B129" s="135"/>
      <c r="C129" s="10" t="s">
        <v>142</v>
      </c>
      <c r="D129" s="19"/>
      <c r="E129" s="19"/>
      <c r="F129" s="304"/>
      <c r="G129" s="307"/>
      <c r="H129" s="312"/>
      <c r="I129" s="196">
        <v>14</v>
      </c>
      <c r="J129" s="113"/>
      <c r="K129" s="186"/>
      <c r="L129" s="226">
        <f>F128*I129*K136</f>
        <v>327.51179999999999</v>
      </c>
      <c r="M129" s="211"/>
    </row>
    <row r="130" spans="1:13" ht="18" x14ac:dyDescent="0.15">
      <c r="A130" s="132"/>
      <c r="B130" s="135"/>
      <c r="C130" s="10" t="s">
        <v>17</v>
      </c>
      <c r="D130" s="23" t="s">
        <v>9</v>
      </c>
      <c r="E130" s="23" t="s">
        <v>72</v>
      </c>
      <c r="F130" s="304"/>
      <c r="G130" s="307"/>
      <c r="H130" s="312"/>
      <c r="I130" s="196"/>
      <c r="J130" s="113"/>
      <c r="K130" s="186"/>
      <c r="L130" s="226"/>
      <c r="M130" s="211"/>
    </row>
    <row r="131" spans="1:13" x14ac:dyDescent="0.15">
      <c r="A131" s="132"/>
      <c r="B131" s="135"/>
      <c r="C131" s="143"/>
      <c r="D131" s="143"/>
      <c r="E131" s="143"/>
      <c r="F131" s="304"/>
      <c r="G131" s="307"/>
      <c r="H131" s="312"/>
      <c r="I131" s="196"/>
      <c r="J131" s="113"/>
      <c r="K131" s="186"/>
      <c r="L131" s="226"/>
      <c r="M131" s="211"/>
    </row>
    <row r="132" spans="1:13" ht="9.75" thickBot="1" x14ac:dyDescent="0.2">
      <c r="A132" s="132"/>
      <c r="B132" s="135"/>
      <c r="C132" s="123"/>
      <c r="D132" s="143"/>
      <c r="E132" s="143"/>
      <c r="F132" s="305"/>
      <c r="G132" s="307"/>
      <c r="H132" s="312"/>
      <c r="I132" s="197"/>
      <c r="J132" s="113"/>
      <c r="K132" s="186"/>
      <c r="L132" s="244"/>
      <c r="M132" s="212"/>
    </row>
    <row r="133" spans="1:13" ht="18" x14ac:dyDescent="0.15">
      <c r="A133" s="132"/>
      <c r="B133" s="135"/>
      <c r="C133" s="10" t="s">
        <v>40</v>
      </c>
      <c r="D133" s="143"/>
      <c r="E133" s="143"/>
      <c r="F133" s="303">
        <v>5.0999999999999996</v>
      </c>
      <c r="G133" s="307"/>
      <c r="H133" s="312"/>
      <c r="I133" s="195">
        <v>14</v>
      </c>
      <c r="J133" s="113"/>
      <c r="K133" s="186"/>
      <c r="L133" s="219">
        <f>F133*I133*K136</f>
        <v>400.55399999999997</v>
      </c>
      <c r="M133" s="68"/>
    </row>
    <row r="134" spans="1:13" ht="18" x14ac:dyDescent="0.15">
      <c r="A134" s="132"/>
      <c r="B134" s="135"/>
      <c r="C134" s="10" t="s">
        <v>143</v>
      </c>
      <c r="D134" s="143"/>
      <c r="E134" s="143"/>
      <c r="F134" s="304"/>
      <c r="G134" s="307"/>
      <c r="H134" s="312"/>
      <c r="I134" s="196"/>
      <c r="J134" s="113"/>
      <c r="K134" s="186"/>
      <c r="L134" s="226"/>
      <c r="M134" s="211"/>
    </row>
    <row r="135" spans="1:13" ht="9.75" thickBot="1" x14ac:dyDescent="0.2">
      <c r="A135" s="132"/>
      <c r="B135" s="135"/>
      <c r="C135" s="11" t="s">
        <v>144</v>
      </c>
      <c r="D135" s="123"/>
      <c r="E135" s="123"/>
      <c r="F135" s="305"/>
      <c r="G135" s="307"/>
      <c r="H135" s="312"/>
      <c r="I135" s="197"/>
      <c r="J135" s="113"/>
      <c r="K135" s="186"/>
      <c r="L135" s="244"/>
      <c r="M135" s="212"/>
    </row>
    <row r="136" spans="1:13" ht="27" x14ac:dyDescent="0.15">
      <c r="A136" s="16">
        <v>22</v>
      </c>
      <c r="B136" s="17" t="s">
        <v>212</v>
      </c>
      <c r="C136" s="14" t="s">
        <v>40</v>
      </c>
      <c r="D136" s="126"/>
      <c r="E136" s="126"/>
      <c r="F136" s="299">
        <v>44.08</v>
      </c>
      <c r="G136" s="307"/>
      <c r="H136" s="312"/>
      <c r="I136" s="195">
        <v>14</v>
      </c>
      <c r="J136" s="216">
        <f>SUM(L128:L143)</f>
        <v>4681.7694000000001</v>
      </c>
      <c r="K136" s="186">
        <v>5.61</v>
      </c>
      <c r="L136" s="219">
        <f>F136*I136*K136</f>
        <v>3462.0432000000001</v>
      </c>
      <c r="M136" s="68"/>
    </row>
    <row r="137" spans="1:13" ht="27" x14ac:dyDescent="0.15">
      <c r="A137" s="133"/>
      <c r="B137" s="164"/>
      <c r="C137" s="14" t="s">
        <v>145</v>
      </c>
      <c r="D137" s="126"/>
      <c r="E137" s="126"/>
      <c r="F137" s="306"/>
      <c r="G137" s="307"/>
      <c r="H137" s="312"/>
      <c r="I137" s="196"/>
      <c r="J137" s="113"/>
      <c r="K137" s="186"/>
      <c r="L137" s="226"/>
      <c r="M137" s="211"/>
    </row>
    <row r="138" spans="1:13" ht="9.75" thickBot="1" x14ac:dyDescent="0.2">
      <c r="A138" s="133"/>
      <c r="B138" s="164"/>
      <c r="C138" s="15" t="s">
        <v>146</v>
      </c>
      <c r="D138" s="126"/>
      <c r="E138" s="126"/>
      <c r="F138" s="300"/>
      <c r="G138" s="307"/>
      <c r="H138" s="312"/>
      <c r="I138" s="197"/>
      <c r="J138" s="113"/>
      <c r="K138" s="186"/>
      <c r="L138" s="244"/>
      <c r="M138" s="212"/>
    </row>
    <row r="139" spans="1:13" ht="18" x14ac:dyDescent="0.15">
      <c r="A139" s="133"/>
      <c r="B139" s="164"/>
      <c r="C139" s="14" t="s">
        <v>40</v>
      </c>
      <c r="D139" s="126"/>
      <c r="E139" s="126"/>
      <c r="F139" s="299">
        <v>5.12</v>
      </c>
      <c r="G139" s="307"/>
      <c r="H139" s="312"/>
      <c r="I139" s="195">
        <v>14</v>
      </c>
      <c r="J139" s="113"/>
      <c r="K139" s="186"/>
      <c r="L139" s="219">
        <f>F139*I139*K136</f>
        <v>402.12480000000005</v>
      </c>
      <c r="M139" s="68"/>
    </row>
    <row r="140" spans="1:13" ht="18" x14ac:dyDescent="0.15">
      <c r="A140" s="133"/>
      <c r="B140" s="164"/>
      <c r="C140" s="14" t="s">
        <v>147</v>
      </c>
      <c r="D140" s="24" t="s">
        <v>16</v>
      </c>
      <c r="E140" s="24" t="s">
        <v>72</v>
      </c>
      <c r="F140" s="306"/>
      <c r="G140" s="307"/>
      <c r="H140" s="312"/>
      <c r="I140" s="196"/>
      <c r="J140" s="113"/>
      <c r="K140" s="186"/>
      <c r="L140" s="226"/>
      <c r="M140" s="211"/>
    </row>
    <row r="141" spans="1:13" ht="9.75" thickBot="1" x14ac:dyDescent="0.2">
      <c r="A141" s="133"/>
      <c r="B141" s="164"/>
      <c r="C141" s="15" t="s">
        <v>39</v>
      </c>
      <c r="D141" s="165"/>
      <c r="E141" s="165"/>
      <c r="F141" s="300"/>
      <c r="G141" s="307"/>
      <c r="H141" s="312"/>
      <c r="I141" s="197"/>
      <c r="J141" s="113"/>
      <c r="K141" s="186"/>
      <c r="L141" s="244"/>
      <c r="M141" s="212"/>
    </row>
    <row r="142" spans="1:13" ht="45" x14ac:dyDescent="0.15">
      <c r="A142" s="133"/>
      <c r="B142" s="164"/>
      <c r="C142" s="14" t="s">
        <v>148</v>
      </c>
      <c r="D142" s="165"/>
      <c r="E142" s="165"/>
      <c r="F142" s="299">
        <v>1.1399999999999999</v>
      </c>
      <c r="G142" s="307"/>
      <c r="H142" s="312"/>
      <c r="I142" s="196">
        <v>14</v>
      </c>
      <c r="J142" s="113"/>
      <c r="K142" s="186"/>
      <c r="L142" s="226">
        <f>F142*I142*K136</f>
        <v>89.535600000000002</v>
      </c>
      <c r="M142" s="188"/>
    </row>
    <row r="143" spans="1:13" ht="9.75" thickBot="1" x14ac:dyDescent="0.2">
      <c r="A143" s="134"/>
      <c r="B143" s="136"/>
      <c r="C143" s="15" t="s">
        <v>149</v>
      </c>
      <c r="D143" s="163"/>
      <c r="E143" s="163"/>
      <c r="F143" s="300"/>
      <c r="G143" s="308"/>
      <c r="H143" s="313"/>
      <c r="I143" s="197"/>
      <c r="J143" s="114"/>
      <c r="K143" s="204"/>
      <c r="L143" s="226"/>
      <c r="M143" s="211"/>
    </row>
    <row r="144" spans="1:13" ht="18" x14ac:dyDescent="0.15">
      <c r="A144" s="137"/>
      <c r="B144" s="138"/>
      <c r="C144" s="10" t="s">
        <v>40</v>
      </c>
      <c r="D144" s="19"/>
      <c r="E144" s="19"/>
      <c r="F144" s="303">
        <v>17.22</v>
      </c>
      <c r="G144" s="309">
        <v>52.56</v>
      </c>
      <c r="H144" s="311">
        <v>284.35000000000002</v>
      </c>
      <c r="I144" s="195"/>
      <c r="J144" s="115"/>
      <c r="K144" s="203"/>
      <c r="L144" s="68"/>
      <c r="M144" s="68"/>
    </row>
    <row r="145" spans="1:13" ht="27" x14ac:dyDescent="0.15">
      <c r="A145" s="137"/>
      <c r="B145" s="138"/>
      <c r="C145" s="10" t="s">
        <v>150</v>
      </c>
      <c r="D145" s="19"/>
      <c r="E145" s="19"/>
      <c r="F145" s="304"/>
      <c r="G145" s="307"/>
      <c r="H145" s="312"/>
      <c r="I145" s="196">
        <v>14</v>
      </c>
      <c r="J145" s="113"/>
      <c r="K145" s="186"/>
      <c r="L145" s="226">
        <f>F144*I145*K148</f>
        <v>1304.2428</v>
      </c>
      <c r="M145" s="211"/>
    </row>
    <row r="146" spans="1:13" ht="9.75" thickBot="1" x14ac:dyDescent="0.2">
      <c r="A146" s="137"/>
      <c r="B146" s="138"/>
      <c r="C146" s="11" t="s">
        <v>151</v>
      </c>
      <c r="D146" s="19"/>
      <c r="E146" s="19"/>
      <c r="F146" s="305"/>
      <c r="G146" s="307"/>
      <c r="H146" s="312"/>
      <c r="I146" s="197"/>
      <c r="J146" s="113"/>
      <c r="K146" s="186"/>
      <c r="L146" s="244"/>
      <c r="M146" s="212"/>
    </row>
    <row r="147" spans="1:13" ht="18" x14ac:dyDescent="0.15">
      <c r="A147" s="137"/>
      <c r="B147" s="138"/>
      <c r="C147" s="10" t="s">
        <v>40</v>
      </c>
      <c r="D147" s="23" t="s">
        <v>9</v>
      </c>
      <c r="E147" s="23" t="s">
        <v>74</v>
      </c>
      <c r="F147" s="303">
        <v>18.64</v>
      </c>
      <c r="G147" s="307"/>
      <c r="H147" s="312"/>
      <c r="I147" s="195"/>
      <c r="J147" s="113"/>
      <c r="K147" s="186"/>
      <c r="L147" s="219"/>
      <c r="M147" s="68"/>
    </row>
    <row r="148" spans="1:13" ht="36" x14ac:dyDescent="0.15">
      <c r="A148" s="12">
        <v>23</v>
      </c>
      <c r="B148" s="13" t="s">
        <v>213</v>
      </c>
      <c r="C148" s="10" t="s">
        <v>152</v>
      </c>
      <c r="D148" s="143"/>
      <c r="E148" s="143"/>
      <c r="F148" s="304"/>
      <c r="G148" s="307"/>
      <c r="H148" s="312"/>
      <c r="I148" s="196">
        <v>14</v>
      </c>
      <c r="J148" s="225">
        <f>SUM(L144:L152)</f>
        <v>3980.8944000000001</v>
      </c>
      <c r="K148" s="186">
        <v>5.41</v>
      </c>
      <c r="L148" s="226">
        <f>F147*I148*K148</f>
        <v>1411.7936000000002</v>
      </c>
      <c r="M148" s="211"/>
    </row>
    <row r="149" spans="1:13" ht="18.75" thickBot="1" x14ac:dyDescent="0.2">
      <c r="A149" s="139"/>
      <c r="B149" s="140"/>
      <c r="C149" s="11" t="s">
        <v>75</v>
      </c>
      <c r="D149" s="123"/>
      <c r="E149" s="123"/>
      <c r="F149" s="305"/>
      <c r="G149" s="307"/>
      <c r="H149" s="312"/>
      <c r="I149" s="197"/>
      <c r="J149" s="113"/>
      <c r="K149" s="186"/>
      <c r="L149" s="244"/>
      <c r="M149" s="212"/>
    </row>
    <row r="150" spans="1:13" ht="18" x14ac:dyDescent="0.15">
      <c r="A150" s="139"/>
      <c r="B150" s="140"/>
      <c r="C150" s="14" t="s">
        <v>40</v>
      </c>
      <c r="D150" s="126"/>
      <c r="E150" s="126"/>
      <c r="F150" s="299">
        <v>16.7</v>
      </c>
      <c r="G150" s="307"/>
      <c r="H150" s="312"/>
      <c r="I150" s="196"/>
      <c r="J150" s="113"/>
      <c r="K150" s="186"/>
      <c r="L150" s="226"/>
      <c r="M150" s="188"/>
    </row>
    <row r="151" spans="1:13" ht="27" x14ac:dyDescent="0.15">
      <c r="A151" s="139"/>
      <c r="B151" s="140"/>
      <c r="C151" s="14" t="s">
        <v>153</v>
      </c>
      <c r="D151" s="20" t="s">
        <v>16</v>
      </c>
      <c r="E151" s="20" t="s">
        <v>74</v>
      </c>
      <c r="F151" s="306"/>
      <c r="G151" s="307"/>
      <c r="H151" s="312"/>
      <c r="I151" s="196">
        <v>14</v>
      </c>
      <c r="J151" s="113"/>
      <c r="K151" s="186"/>
      <c r="L151" s="226">
        <f>F150*I151*K148</f>
        <v>1264.8579999999999</v>
      </c>
      <c r="M151" s="188"/>
    </row>
    <row r="152" spans="1:13" x14ac:dyDescent="0.15">
      <c r="A152" s="139"/>
      <c r="B152" s="140"/>
      <c r="C152" s="14" t="s">
        <v>37</v>
      </c>
      <c r="D152" s="165"/>
      <c r="E152" s="165"/>
      <c r="F152" s="306"/>
      <c r="G152" s="307"/>
      <c r="H152" s="312"/>
      <c r="I152" s="197"/>
      <c r="J152" s="114"/>
      <c r="K152" s="186"/>
      <c r="L152" s="226"/>
      <c r="M152" s="188"/>
    </row>
    <row r="153" spans="1:13" ht="54" x14ac:dyDescent="0.15">
      <c r="A153" s="166"/>
      <c r="B153" s="167"/>
      <c r="C153" s="90" t="s">
        <v>154</v>
      </c>
      <c r="D153" s="91" t="s">
        <v>9</v>
      </c>
      <c r="E153" s="91" t="s">
        <v>76</v>
      </c>
      <c r="F153" s="94">
        <v>14.54</v>
      </c>
      <c r="G153" s="68"/>
      <c r="H153" s="242"/>
      <c r="I153" s="231">
        <v>14</v>
      </c>
      <c r="J153" s="115"/>
      <c r="K153" s="68"/>
      <c r="L153" s="255">
        <f>F153*I153*K157</f>
        <v>1095.1528000000001</v>
      </c>
      <c r="M153" s="66"/>
    </row>
    <row r="154" spans="1:13" ht="45" x14ac:dyDescent="0.15">
      <c r="A154" s="168"/>
      <c r="B154" s="169"/>
      <c r="C154" s="92" t="s">
        <v>155</v>
      </c>
      <c r="D154" s="93" t="s">
        <v>45</v>
      </c>
      <c r="E154" s="93" t="s">
        <v>76</v>
      </c>
      <c r="F154" s="95">
        <v>20.58</v>
      </c>
      <c r="G154" s="211"/>
      <c r="H154" s="241"/>
      <c r="I154" s="231">
        <v>15</v>
      </c>
      <c r="J154" s="216">
        <f>SUM(L153:L159)</f>
        <v>6728.0128000000004</v>
      </c>
      <c r="K154" s="186"/>
      <c r="L154" s="255">
        <f>F154*I154*K157</f>
        <v>1660.8059999999998</v>
      </c>
      <c r="M154" s="66"/>
    </row>
    <row r="155" spans="1:13" ht="18" x14ac:dyDescent="0.15">
      <c r="A155" s="31">
        <v>24</v>
      </c>
      <c r="B155" s="32"/>
      <c r="C155" s="27" t="s">
        <v>40</v>
      </c>
      <c r="D155" s="324" t="s">
        <v>53</v>
      </c>
      <c r="E155" s="324" t="s">
        <v>76</v>
      </c>
      <c r="F155" s="348">
        <v>17.04</v>
      </c>
      <c r="G155" s="385">
        <v>84.34</v>
      </c>
      <c r="H155" s="338">
        <v>453.75</v>
      </c>
      <c r="I155" s="195"/>
      <c r="J155" s="113"/>
      <c r="K155" s="201"/>
      <c r="L155" s="228">
        <f>F155*I156*K157</f>
        <v>1375.1279999999999</v>
      </c>
      <c r="M155" s="200"/>
    </row>
    <row r="156" spans="1:13" ht="36.75" thickBot="1" x14ac:dyDescent="0.2">
      <c r="A156" s="32"/>
      <c r="B156" s="32"/>
      <c r="C156" s="28" t="s">
        <v>156</v>
      </c>
      <c r="D156" s="326"/>
      <c r="E156" s="326"/>
      <c r="F156" s="349"/>
      <c r="G156" s="385"/>
      <c r="H156" s="338"/>
      <c r="I156" s="197">
        <v>15</v>
      </c>
      <c r="J156" s="113"/>
      <c r="K156" s="201"/>
      <c r="L156" s="232"/>
      <c r="M156" s="207"/>
    </row>
    <row r="157" spans="1:13" ht="27" x14ac:dyDescent="0.15">
      <c r="A157" s="31"/>
      <c r="B157" s="31" t="s">
        <v>214</v>
      </c>
      <c r="C157" s="27" t="s">
        <v>40</v>
      </c>
      <c r="D157" s="32"/>
      <c r="E157" s="32"/>
      <c r="F157" s="350">
        <v>32.18</v>
      </c>
      <c r="G157" s="385"/>
      <c r="H157" s="338"/>
      <c r="I157" s="196">
        <v>15</v>
      </c>
      <c r="J157" s="113"/>
      <c r="K157" s="201">
        <v>5.38</v>
      </c>
      <c r="L157" s="229">
        <f>F157*I157*K157</f>
        <v>2596.9259999999999</v>
      </c>
      <c r="M157" s="201"/>
    </row>
    <row r="158" spans="1:13" ht="27" x14ac:dyDescent="0.15">
      <c r="A158" s="130"/>
      <c r="B158" s="130"/>
      <c r="C158" s="27" t="s">
        <v>157</v>
      </c>
      <c r="D158" s="26" t="s">
        <v>12</v>
      </c>
      <c r="E158" s="26" t="s">
        <v>76</v>
      </c>
      <c r="F158" s="348"/>
      <c r="G158" s="385"/>
      <c r="H158" s="338"/>
      <c r="I158" s="196"/>
      <c r="J158" s="113"/>
      <c r="K158" s="201"/>
      <c r="L158" s="229"/>
      <c r="M158" s="201"/>
    </row>
    <row r="159" spans="1:13" ht="9.75" thickBot="1" x14ac:dyDescent="0.2">
      <c r="A159" s="128"/>
      <c r="B159" s="128"/>
      <c r="C159" s="27"/>
      <c r="D159" s="130"/>
      <c r="E159" s="130"/>
      <c r="F159" s="348"/>
      <c r="G159" s="386"/>
      <c r="H159" s="339"/>
      <c r="I159" s="197"/>
      <c r="J159" s="114"/>
      <c r="K159" s="201"/>
      <c r="L159" s="229"/>
      <c r="M159" s="201"/>
    </row>
    <row r="160" spans="1:13" ht="45" x14ac:dyDescent="0.15">
      <c r="A160" s="130"/>
      <c r="B160" s="170"/>
      <c r="C160" s="96" t="s">
        <v>158</v>
      </c>
      <c r="D160" s="97" t="s">
        <v>9</v>
      </c>
      <c r="E160" s="97" t="s">
        <v>78</v>
      </c>
      <c r="F160" s="98">
        <v>16.3</v>
      </c>
      <c r="G160" s="100"/>
      <c r="H160" s="192"/>
      <c r="I160" s="231">
        <v>14</v>
      </c>
      <c r="J160" s="115"/>
      <c r="K160" s="200"/>
      <c r="L160" s="251">
        <f>F160*I160*K161</f>
        <v>1499.2740000000001</v>
      </c>
      <c r="M160" s="250"/>
    </row>
    <row r="161" spans="1:13" ht="45" x14ac:dyDescent="0.15">
      <c r="A161" s="130"/>
      <c r="B161" s="170"/>
      <c r="C161" s="96" t="s">
        <v>159</v>
      </c>
      <c r="D161" s="97" t="s">
        <v>9</v>
      </c>
      <c r="E161" s="97" t="s">
        <v>78</v>
      </c>
      <c r="F161" s="98">
        <v>4.4800000000000004</v>
      </c>
      <c r="G161" s="109">
        <v>48.4</v>
      </c>
      <c r="H161" s="185">
        <v>317.99</v>
      </c>
      <c r="I161" s="231">
        <v>14</v>
      </c>
      <c r="J161" s="216">
        <f>SUM(L160:L164)</f>
        <v>4633.2954</v>
      </c>
      <c r="K161" s="201">
        <v>6.57</v>
      </c>
      <c r="L161" s="251">
        <f>F161*I161*K161</f>
        <v>412.07040000000006</v>
      </c>
      <c r="M161" s="250"/>
    </row>
    <row r="162" spans="1:13" ht="18" x14ac:dyDescent="0.15">
      <c r="A162" s="137"/>
      <c r="B162" s="138"/>
      <c r="C162" s="21" t="s">
        <v>40</v>
      </c>
      <c r="D162" s="124"/>
      <c r="E162" s="124"/>
      <c r="F162" s="393">
        <v>27.62</v>
      </c>
      <c r="G162" s="406"/>
      <c r="H162" s="336"/>
      <c r="I162" s="196"/>
      <c r="J162" s="113"/>
      <c r="K162" s="186"/>
      <c r="L162" s="226">
        <f>F162*I163*K161</f>
        <v>2721.951</v>
      </c>
      <c r="M162" s="188"/>
    </row>
    <row r="163" spans="1:13" ht="18" x14ac:dyDescent="0.15">
      <c r="A163" s="85">
        <v>25</v>
      </c>
      <c r="B163" s="25" t="s">
        <v>215</v>
      </c>
      <c r="C163" s="21" t="s">
        <v>160</v>
      </c>
      <c r="D163" s="6" t="s">
        <v>12</v>
      </c>
      <c r="E163" s="6" t="s">
        <v>78</v>
      </c>
      <c r="F163" s="393"/>
      <c r="G163" s="406"/>
      <c r="H163" s="336"/>
      <c r="I163" s="196">
        <v>15</v>
      </c>
      <c r="J163" s="113"/>
      <c r="K163" s="186"/>
      <c r="L163" s="226"/>
      <c r="M163" s="188"/>
    </row>
    <row r="164" spans="1:13" ht="9.75" thickBot="1" x14ac:dyDescent="0.2">
      <c r="A164" s="146"/>
      <c r="B164" s="147"/>
      <c r="C164" s="22" t="s">
        <v>77</v>
      </c>
      <c r="D164" s="171"/>
      <c r="E164" s="171"/>
      <c r="F164" s="394"/>
      <c r="G164" s="407"/>
      <c r="H164" s="337"/>
      <c r="I164" s="197"/>
      <c r="J164" s="114"/>
      <c r="K164" s="204"/>
      <c r="L164" s="226"/>
      <c r="M164" s="211"/>
    </row>
    <row r="165" spans="1:13" ht="18" x14ac:dyDescent="0.15">
      <c r="A165" s="132"/>
      <c r="B165" s="135"/>
      <c r="C165" s="10" t="s">
        <v>40</v>
      </c>
      <c r="D165" s="19"/>
      <c r="E165" s="19"/>
      <c r="F165" s="257">
        <v>14.86</v>
      </c>
      <c r="G165" s="307">
        <v>22.29</v>
      </c>
      <c r="H165" s="312">
        <v>127.05</v>
      </c>
      <c r="I165" s="195"/>
      <c r="J165" s="115"/>
      <c r="K165" s="199"/>
      <c r="L165" s="259"/>
      <c r="M165" s="68"/>
    </row>
    <row r="166" spans="1:13" ht="27" x14ac:dyDescent="0.15">
      <c r="A166" s="87">
        <v>26</v>
      </c>
      <c r="B166" s="18" t="s">
        <v>216</v>
      </c>
      <c r="C166" s="10" t="s">
        <v>161</v>
      </c>
      <c r="D166" s="5" t="s">
        <v>55</v>
      </c>
      <c r="E166" s="5" t="s">
        <v>79</v>
      </c>
      <c r="F166" s="258"/>
      <c r="G166" s="307"/>
      <c r="H166" s="312"/>
      <c r="I166" s="196">
        <v>15</v>
      </c>
      <c r="J166" s="113"/>
      <c r="K166" s="214"/>
      <c r="L166" s="220">
        <f>F165*I166*K167</f>
        <v>1270.53</v>
      </c>
      <c r="M166" s="211"/>
    </row>
    <row r="167" spans="1:13" x14ac:dyDescent="0.15">
      <c r="A167" s="87"/>
      <c r="B167" s="18"/>
      <c r="C167" s="10" t="s">
        <v>17</v>
      </c>
      <c r="D167" s="5"/>
      <c r="E167" s="5"/>
      <c r="F167" s="258"/>
      <c r="G167" s="307"/>
      <c r="H167" s="312"/>
      <c r="I167" s="197"/>
      <c r="J167" s="216">
        <f>SUM(L165:L168)</f>
        <v>1905.7950000000001</v>
      </c>
      <c r="K167" s="220">
        <v>5.7</v>
      </c>
      <c r="L167" s="260"/>
      <c r="M167" s="212"/>
    </row>
    <row r="168" spans="1:13" ht="36.75" thickBot="1" x14ac:dyDescent="0.2">
      <c r="A168" s="134"/>
      <c r="B168" s="172"/>
      <c r="C168" s="101" t="s">
        <v>162</v>
      </c>
      <c r="D168" s="103" t="s">
        <v>184</v>
      </c>
      <c r="E168" s="103" t="s">
        <v>79</v>
      </c>
      <c r="F168" s="101">
        <v>7.43</v>
      </c>
      <c r="G168" s="315"/>
      <c r="H168" s="313"/>
      <c r="I168" s="197">
        <v>15</v>
      </c>
      <c r="J168" s="114"/>
      <c r="K168" s="204"/>
      <c r="L168" s="226">
        <f>F168*I168*K167</f>
        <v>635.26499999999999</v>
      </c>
      <c r="M168" s="211"/>
    </row>
    <row r="169" spans="1:13" ht="36" x14ac:dyDescent="0.15">
      <c r="A169" s="127"/>
      <c r="B169" s="32"/>
      <c r="C169" s="27" t="s">
        <v>163</v>
      </c>
      <c r="D169" s="32"/>
      <c r="E169" s="32"/>
      <c r="F169" s="324">
        <v>41.72</v>
      </c>
      <c r="G169" s="323">
        <f>SUM(F169+F172)</f>
        <v>68.66</v>
      </c>
      <c r="H169" s="332">
        <v>325.94</v>
      </c>
      <c r="I169" s="195">
        <v>14</v>
      </c>
      <c r="J169" s="115"/>
      <c r="K169" s="205"/>
      <c r="L169" s="261">
        <f>F169*I169*K171</f>
        <v>2990.4895999999999</v>
      </c>
      <c r="M169" s="200"/>
    </row>
    <row r="170" spans="1:13" ht="18" x14ac:dyDescent="0.15">
      <c r="A170" s="127"/>
      <c r="B170" s="32"/>
      <c r="C170" s="27" t="s">
        <v>80</v>
      </c>
      <c r="D170" s="26" t="s">
        <v>9</v>
      </c>
      <c r="E170" s="26" t="s">
        <v>81</v>
      </c>
      <c r="F170" s="324"/>
      <c r="G170" s="324"/>
      <c r="H170" s="361"/>
      <c r="I170" s="196"/>
      <c r="J170" s="113"/>
      <c r="K170" s="201"/>
      <c r="L170" s="201"/>
      <c r="M170" s="201"/>
    </row>
    <row r="171" spans="1:13" ht="18.75" thickBot="1" x14ac:dyDescent="0.2">
      <c r="A171" s="127"/>
      <c r="B171" s="32" t="s">
        <v>217</v>
      </c>
      <c r="C171" s="128"/>
      <c r="D171" s="128"/>
      <c r="E171" s="128"/>
      <c r="F171" s="326"/>
      <c r="G171" s="324"/>
      <c r="H171" s="361"/>
      <c r="I171" s="197"/>
      <c r="J171" s="216">
        <f>SUM(L169:L173)</f>
        <v>4921.5488000000005</v>
      </c>
      <c r="K171" s="201">
        <v>5.12</v>
      </c>
      <c r="L171" s="207"/>
      <c r="M171" s="207"/>
    </row>
    <row r="172" spans="1:13" ht="36" x14ac:dyDescent="0.15">
      <c r="A172" s="30">
        <v>27</v>
      </c>
      <c r="B172" s="31"/>
      <c r="C172" s="27" t="s">
        <v>164</v>
      </c>
      <c r="D172" s="32"/>
      <c r="E172" s="32"/>
      <c r="F172" s="323">
        <v>26.94</v>
      </c>
      <c r="G172" s="324"/>
      <c r="H172" s="361"/>
      <c r="I172" s="196">
        <v>14</v>
      </c>
      <c r="J172" s="113"/>
      <c r="K172" s="201"/>
      <c r="L172" s="229">
        <f>F172*I172*K171</f>
        <v>1931.0592000000001</v>
      </c>
      <c r="M172" s="201"/>
    </row>
    <row r="173" spans="1:13" ht="18.75" thickBot="1" x14ac:dyDescent="0.2">
      <c r="A173" s="131"/>
      <c r="B173" s="128"/>
      <c r="C173" s="28" t="s">
        <v>82</v>
      </c>
      <c r="D173" s="29" t="s">
        <v>16</v>
      </c>
      <c r="E173" s="29" t="s">
        <v>81</v>
      </c>
      <c r="F173" s="326"/>
      <c r="G173" s="326"/>
      <c r="H173" s="333"/>
      <c r="I173" s="197"/>
      <c r="J173" s="114"/>
      <c r="K173" s="202"/>
      <c r="L173" s="201"/>
      <c r="M173" s="201"/>
    </row>
    <row r="174" spans="1:13" ht="18" x14ac:dyDescent="0.15">
      <c r="A174" s="132"/>
      <c r="B174" s="135"/>
      <c r="C174" s="10" t="s">
        <v>40</v>
      </c>
      <c r="D174" s="19"/>
      <c r="E174" s="19"/>
      <c r="F174" s="257">
        <v>11.14</v>
      </c>
      <c r="G174" s="309">
        <f>SUM(F174:F179)</f>
        <v>35.22</v>
      </c>
      <c r="H174" s="311">
        <f>G174*K176</f>
        <v>257.81040000000002</v>
      </c>
      <c r="I174" s="195"/>
      <c r="J174" s="115"/>
      <c r="K174" s="203"/>
      <c r="L174" s="219"/>
      <c r="M174" s="68"/>
    </row>
    <row r="175" spans="1:13" ht="36" x14ac:dyDescent="0.15">
      <c r="A175" s="132"/>
      <c r="B175" s="135"/>
      <c r="C175" s="10" t="s">
        <v>165</v>
      </c>
      <c r="D175" s="5" t="s">
        <v>9</v>
      </c>
      <c r="E175" s="5" t="s">
        <v>83</v>
      </c>
      <c r="F175" s="258"/>
      <c r="G175" s="307"/>
      <c r="H175" s="312"/>
      <c r="I175" s="197">
        <v>15</v>
      </c>
      <c r="J175" s="113"/>
      <c r="K175" s="186"/>
      <c r="L175" s="244">
        <f>F174*I175*K176</f>
        <v>1223.1720000000003</v>
      </c>
      <c r="M175" s="212"/>
    </row>
    <row r="176" spans="1:13" ht="54" x14ac:dyDescent="0.15">
      <c r="A176" s="16">
        <v>28</v>
      </c>
      <c r="B176" s="105" t="s">
        <v>218</v>
      </c>
      <c r="C176" s="101" t="s">
        <v>166</v>
      </c>
      <c r="D176" s="5" t="s">
        <v>9</v>
      </c>
      <c r="E176" s="262" t="s">
        <v>83</v>
      </c>
      <c r="F176" s="101">
        <v>8.5</v>
      </c>
      <c r="G176" s="314"/>
      <c r="H176" s="312"/>
      <c r="I176" s="231">
        <v>14</v>
      </c>
      <c r="J176" s="216">
        <f>SUM(L174:L179)</f>
        <v>3804.9360000000006</v>
      </c>
      <c r="K176" s="186">
        <v>7.32</v>
      </c>
      <c r="L176" s="255">
        <f>F176*I176*K176</f>
        <v>871.08</v>
      </c>
      <c r="M176" s="66"/>
    </row>
    <row r="177" spans="1:13" ht="18" x14ac:dyDescent="0.15">
      <c r="A177" s="133"/>
      <c r="B177" s="164"/>
      <c r="C177" s="21" t="s">
        <v>40</v>
      </c>
      <c r="D177" s="124"/>
      <c r="E177" s="124"/>
      <c r="F177" s="351">
        <v>15.58</v>
      </c>
      <c r="G177" s="307"/>
      <c r="H177" s="312"/>
      <c r="I177" s="196">
        <v>15</v>
      </c>
      <c r="J177" s="113"/>
      <c r="K177" s="186"/>
      <c r="L177" s="226">
        <f>F177*I177*K176</f>
        <v>1710.684</v>
      </c>
      <c r="M177" s="188"/>
    </row>
    <row r="178" spans="1:13" ht="18" x14ac:dyDescent="0.15">
      <c r="A178" s="133"/>
      <c r="B178" s="164"/>
      <c r="C178" s="21" t="s">
        <v>167</v>
      </c>
      <c r="D178" s="6" t="s">
        <v>12</v>
      </c>
      <c r="E178" s="6" t="s">
        <v>83</v>
      </c>
      <c r="F178" s="351"/>
      <c r="G178" s="307"/>
      <c r="H178" s="312"/>
      <c r="I178" s="196"/>
      <c r="J178" s="113"/>
      <c r="K178" s="186"/>
      <c r="L178" s="226"/>
      <c r="M178" s="188"/>
    </row>
    <row r="179" spans="1:13" ht="9.75" thickBot="1" x14ac:dyDescent="0.2">
      <c r="A179" s="134"/>
      <c r="B179" s="136"/>
      <c r="C179" s="22" t="s">
        <v>168</v>
      </c>
      <c r="D179" s="171"/>
      <c r="E179" s="171"/>
      <c r="F179" s="319"/>
      <c r="G179" s="308"/>
      <c r="H179" s="313"/>
      <c r="I179" s="197"/>
      <c r="J179" s="114"/>
      <c r="K179" s="204"/>
      <c r="L179" s="226"/>
      <c r="M179" s="211"/>
    </row>
    <row r="180" spans="1:13" ht="27" x14ac:dyDescent="0.15">
      <c r="A180" s="137"/>
      <c r="B180" s="138"/>
      <c r="C180" s="10" t="s">
        <v>169</v>
      </c>
      <c r="D180" s="19"/>
      <c r="E180" s="19"/>
      <c r="F180" s="303">
        <v>29.14</v>
      </c>
      <c r="G180" s="309">
        <v>78.459999999999994</v>
      </c>
      <c r="H180" s="311">
        <v>413.48</v>
      </c>
      <c r="I180" s="195">
        <v>14</v>
      </c>
      <c r="J180" s="115"/>
      <c r="K180" s="203"/>
      <c r="L180" s="219">
        <f>F180*I180*K183</f>
        <v>2149.9492</v>
      </c>
      <c r="M180" s="68"/>
    </row>
    <row r="181" spans="1:13" ht="18" x14ac:dyDescent="0.15">
      <c r="A181" s="137"/>
      <c r="B181" s="138"/>
      <c r="C181" s="10" t="s">
        <v>170</v>
      </c>
      <c r="D181" s="19"/>
      <c r="E181" s="19"/>
      <c r="F181" s="304"/>
      <c r="G181" s="307"/>
      <c r="H181" s="312"/>
      <c r="I181" s="196"/>
      <c r="J181" s="113"/>
      <c r="K181" s="186"/>
      <c r="L181" s="226"/>
      <c r="M181" s="211"/>
    </row>
    <row r="182" spans="1:13" ht="9.75" thickBot="1" x14ac:dyDescent="0.2">
      <c r="A182" s="137"/>
      <c r="B182" s="138"/>
      <c r="C182" s="123"/>
      <c r="D182" s="19"/>
      <c r="E182" s="19"/>
      <c r="F182" s="305"/>
      <c r="G182" s="307"/>
      <c r="H182" s="312"/>
      <c r="I182" s="197"/>
      <c r="J182" s="113"/>
      <c r="K182" s="186"/>
      <c r="L182" s="244"/>
      <c r="M182" s="212"/>
    </row>
    <row r="183" spans="1:13" ht="27" x14ac:dyDescent="0.15">
      <c r="A183" s="12">
        <v>29</v>
      </c>
      <c r="B183" s="13" t="s">
        <v>219</v>
      </c>
      <c r="C183" s="10" t="s">
        <v>40</v>
      </c>
      <c r="D183" s="23" t="s">
        <v>9</v>
      </c>
      <c r="E183" s="23" t="s">
        <v>84</v>
      </c>
      <c r="F183" s="303">
        <v>32.880000000000003</v>
      </c>
      <c r="G183" s="307"/>
      <c r="H183" s="312"/>
      <c r="I183" s="195"/>
      <c r="J183" s="113"/>
      <c r="K183" s="186">
        <v>5.27</v>
      </c>
      <c r="L183" s="219">
        <f>F183*I184*K183</f>
        <v>2599.1640000000002</v>
      </c>
      <c r="M183" s="68"/>
    </row>
    <row r="184" spans="1:13" ht="36" x14ac:dyDescent="0.15">
      <c r="A184" s="139"/>
      <c r="B184" s="140"/>
      <c r="C184" s="10" t="s">
        <v>171</v>
      </c>
      <c r="D184" s="143"/>
      <c r="E184" s="143"/>
      <c r="F184" s="304"/>
      <c r="G184" s="307"/>
      <c r="H184" s="312"/>
      <c r="I184" s="196">
        <v>15</v>
      </c>
      <c r="J184" s="216">
        <f>SUM(L180:L186)</f>
        <v>6048.6952000000001</v>
      </c>
      <c r="K184" s="186"/>
      <c r="L184" s="226"/>
      <c r="M184" s="211"/>
    </row>
    <row r="185" spans="1:13" x14ac:dyDescent="0.15">
      <c r="A185" s="139"/>
      <c r="B185" s="140"/>
      <c r="C185" s="10" t="s">
        <v>172</v>
      </c>
      <c r="D185" s="143"/>
      <c r="E185" s="143"/>
      <c r="F185" s="304"/>
      <c r="G185" s="307"/>
      <c r="H185" s="312"/>
      <c r="I185" s="197"/>
      <c r="J185" s="113"/>
      <c r="K185" s="186"/>
      <c r="L185" s="244"/>
      <c r="M185" s="212"/>
    </row>
    <row r="186" spans="1:13" ht="54" x14ac:dyDescent="0.15">
      <c r="A186" s="173"/>
      <c r="B186" s="174"/>
      <c r="C186" s="106" t="s">
        <v>173</v>
      </c>
      <c r="D186" s="107" t="s">
        <v>174</v>
      </c>
      <c r="E186" s="107" t="s">
        <v>84</v>
      </c>
      <c r="F186" s="108">
        <v>16.440000000000001</v>
      </c>
      <c r="G186" s="99"/>
      <c r="H186" s="175"/>
      <c r="I186" s="197">
        <v>15</v>
      </c>
      <c r="J186" s="114"/>
      <c r="K186" s="186"/>
      <c r="L186" s="226">
        <f>F186*I186*K183</f>
        <v>1299.5820000000001</v>
      </c>
      <c r="M186" s="188"/>
    </row>
    <row r="187" spans="1:13" ht="45.75" thickBot="1" x14ac:dyDescent="0.2">
      <c r="A187" s="153"/>
      <c r="B187" s="167"/>
      <c r="C187" s="101" t="s">
        <v>176</v>
      </c>
      <c r="D187" s="107" t="s">
        <v>9</v>
      </c>
      <c r="E187" s="29" t="s">
        <v>85</v>
      </c>
      <c r="F187" s="108">
        <v>17.64</v>
      </c>
      <c r="G187" s="82">
        <v>47.16</v>
      </c>
      <c r="H187" s="176">
        <v>240.04</v>
      </c>
      <c r="I187" s="231">
        <v>14</v>
      </c>
      <c r="J187" s="115"/>
      <c r="K187" s="68">
        <v>5.09</v>
      </c>
      <c r="L187" s="255">
        <f>F187*I187*K187</f>
        <v>1257.0264</v>
      </c>
      <c r="M187" s="66"/>
    </row>
    <row r="188" spans="1:13" ht="36" x14ac:dyDescent="0.15">
      <c r="A188" s="127"/>
      <c r="B188" s="347" t="s">
        <v>220</v>
      </c>
      <c r="C188" s="27" t="s">
        <v>175</v>
      </c>
      <c r="D188" s="32"/>
      <c r="E188" s="32"/>
      <c r="F188" s="348">
        <v>29.52</v>
      </c>
      <c r="G188" s="404"/>
      <c r="H188" s="334"/>
      <c r="I188" s="196">
        <v>14</v>
      </c>
      <c r="J188" s="216">
        <f>SUM(L187:L189)</f>
        <v>3360.6215999999995</v>
      </c>
      <c r="K188" s="201"/>
      <c r="L188" s="229">
        <f>F188*I188*K187</f>
        <v>2103.5951999999997</v>
      </c>
      <c r="M188" s="201"/>
    </row>
    <row r="189" spans="1:13" ht="18.75" thickBot="1" x14ac:dyDescent="0.2">
      <c r="A189" s="84">
        <v>30</v>
      </c>
      <c r="B189" s="341"/>
      <c r="C189" s="28" t="s">
        <v>82</v>
      </c>
      <c r="D189" s="29" t="s">
        <v>16</v>
      </c>
      <c r="E189" s="29" t="s">
        <v>85</v>
      </c>
      <c r="F189" s="349"/>
      <c r="G189" s="405"/>
      <c r="H189" s="335"/>
      <c r="I189" s="197"/>
      <c r="J189" s="114"/>
      <c r="K189" s="207"/>
      <c r="L189" s="232"/>
      <c r="M189" s="207"/>
    </row>
    <row r="190" spans="1:13" ht="18" x14ac:dyDescent="0.15">
      <c r="A190" s="137"/>
      <c r="B190" s="138"/>
      <c r="C190" s="10" t="s">
        <v>42</v>
      </c>
      <c r="D190" s="19"/>
      <c r="E190" s="19"/>
      <c r="F190" s="303">
        <v>23.8</v>
      </c>
      <c r="G190" s="307">
        <f>SUM(F190:F201)</f>
        <v>69.259999999999991</v>
      </c>
      <c r="H190" s="312">
        <f>G190*K196</f>
        <v>349.07039999999995</v>
      </c>
      <c r="I190" s="195"/>
      <c r="J190" s="113"/>
      <c r="K190" s="186"/>
      <c r="L190" s="68"/>
      <c r="M190" s="68"/>
    </row>
    <row r="191" spans="1:13" ht="36" x14ac:dyDescent="0.15">
      <c r="A191" s="137"/>
      <c r="B191" s="138"/>
      <c r="C191" s="10" t="s">
        <v>177</v>
      </c>
      <c r="D191" s="19"/>
      <c r="E191" s="19"/>
      <c r="F191" s="304"/>
      <c r="G191" s="307"/>
      <c r="H191" s="312"/>
      <c r="I191" s="196">
        <v>14</v>
      </c>
      <c r="J191" s="113"/>
      <c r="K191" s="186"/>
      <c r="L191" s="226">
        <f>F190*I191*K196</f>
        <v>1679.328</v>
      </c>
      <c r="M191" s="211"/>
    </row>
    <row r="192" spans="1:13" ht="18" x14ac:dyDescent="0.15">
      <c r="A192" s="137"/>
      <c r="B192" s="138"/>
      <c r="C192" s="10" t="s">
        <v>86</v>
      </c>
      <c r="D192" s="19"/>
      <c r="E192" s="19"/>
      <c r="F192" s="304"/>
      <c r="G192" s="307"/>
      <c r="H192" s="312"/>
      <c r="I192" s="196"/>
      <c r="J192" s="113"/>
      <c r="K192" s="186"/>
      <c r="L192" s="226"/>
      <c r="M192" s="211"/>
    </row>
    <row r="193" spans="1:13" ht="18" x14ac:dyDescent="0.15">
      <c r="A193" s="137"/>
      <c r="B193" s="138"/>
      <c r="C193" s="143"/>
      <c r="D193" s="23" t="s">
        <v>9</v>
      </c>
      <c r="E193" s="10" t="s">
        <v>87</v>
      </c>
      <c r="F193" s="304"/>
      <c r="G193" s="307"/>
      <c r="H193" s="312"/>
      <c r="I193" s="196"/>
      <c r="J193" s="113"/>
      <c r="K193" s="186"/>
      <c r="L193" s="226"/>
      <c r="M193" s="211"/>
    </row>
    <row r="194" spans="1:13" ht="9.75" thickBot="1" x14ac:dyDescent="0.2">
      <c r="A194" s="137"/>
      <c r="B194" s="138"/>
      <c r="C194" s="123"/>
      <c r="D194" s="143"/>
      <c r="E194" s="143"/>
      <c r="F194" s="305"/>
      <c r="G194" s="307"/>
      <c r="H194" s="312"/>
      <c r="I194" s="197"/>
      <c r="J194" s="113"/>
      <c r="K194" s="186"/>
      <c r="L194" s="244"/>
      <c r="M194" s="212"/>
    </row>
    <row r="195" spans="1:13" ht="27" x14ac:dyDescent="0.15">
      <c r="A195" s="137"/>
      <c r="B195" s="138"/>
      <c r="C195" s="10" t="s">
        <v>178</v>
      </c>
      <c r="D195" s="143"/>
      <c r="E195" s="143"/>
      <c r="F195" s="303">
        <v>8.1</v>
      </c>
      <c r="G195" s="307"/>
      <c r="H195" s="312"/>
      <c r="I195" s="195"/>
      <c r="J195" s="225">
        <f>SUM(L190:L201)</f>
        <v>4886.9856</v>
      </c>
      <c r="K195" s="186"/>
      <c r="L195" s="219">
        <f>F195*I196*K196</f>
        <v>571.53599999999994</v>
      </c>
      <c r="M195" s="68"/>
    </row>
    <row r="196" spans="1:13" ht="27.75" thickBot="1" x14ac:dyDescent="0.2">
      <c r="A196" s="12">
        <v>31</v>
      </c>
      <c r="B196" s="13" t="s">
        <v>221</v>
      </c>
      <c r="C196" s="11" t="s">
        <v>88</v>
      </c>
      <c r="D196" s="123"/>
      <c r="E196" s="123"/>
      <c r="F196" s="305"/>
      <c r="G196" s="307"/>
      <c r="H196" s="312"/>
      <c r="I196" s="197">
        <v>14</v>
      </c>
      <c r="J196" s="113"/>
      <c r="K196" s="186">
        <v>5.04</v>
      </c>
      <c r="L196" s="244"/>
      <c r="M196" s="212"/>
    </row>
    <row r="197" spans="1:13" ht="18" x14ac:dyDescent="0.15">
      <c r="A197" s="139"/>
      <c r="B197" s="140"/>
      <c r="C197" s="14" t="s">
        <v>40</v>
      </c>
      <c r="D197" s="126"/>
      <c r="E197" s="126"/>
      <c r="F197" s="299">
        <v>8.14</v>
      </c>
      <c r="G197" s="307"/>
      <c r="H197" s="312"/>
      <c r="I197" s="195"/>
      <c r="J197" s="113"/>
      <c r="K197" s="186"/>
      <c r="L197" s="219"/>
      <c r="M197" s="68"/>
    </row>
    <row r="198" spans="1:13" ht="27" x14ac:dyDescent="0.15">
      <c r="A198" s="139"/>
      <c r="B198" s="140"/>
      <c r="C198" s="14" t="s">
        <v>179</v>
      </c>
      <c r="D198" s="126"/>
      <c r="E198" s="126"/>
      <c r="F198" s="306"/>
      <c r="G198" s="307"/>
      <c r="H198" s="312"/>
      <c r="I198" s="196">
        <v>14</v>
      </c>
      <c r="J198" s="113"/>
      <c r="K198" s="186"/>
      <c r="L198" s="226">
        <f>F197*I198*K196</f>
        <v>574.35840000000007</v>
      </c>
      <c r="M198" s="211"/>
    </row>
    <row r="199" spans="1:13" ht="18.75" thickBot="1" x14ac:dyDescent="0.2">
      <c r="A199" s="139"/>
      <c r="B199" s="140"/>
      <c r="C199" s="15" t="s">
        <v>89</v>
      </c>
      <c r="D199" s="126"/>
      <c r="E199" s="126"/>
      <c r="F199" s="300"/>
      <c r="G199" s="307"/>
      <c r="H199" s="312"/>
      <c r="I199" s="197"/>
      <c r="J199" s="113"/>
      <c r="K199" s="186"/>
      <c r="L199" s="244"/>
      <c r="M199" s="212"/>
    </row>
    <row r="200" spans="1:13" ht="45" x14ac:dyDescent="0.15">
      <c r="A200" s="139"/>
      <c r="B200" s="140"/>
      <c r="C200" s="14" t="s">
        <v>90</v>
      </c>
      <c r="D200" s="24" t="s">
        <v>16</v>
      </c>
      <c r="E200" s="14" t="s">
        <v>87</v>
      </c>
      <c r="F200" s="299">
        <v>29.22</v>
      </c>
      <c r="G200" s="307"/>
      <c r="H200" s="312"/>
      <c r="I200" s="196">
        <v>14</v>
      </c>
      <c r="J200" s="113"/>
      <c r="K200" s="186"/>
      <c r="L200" s="226">
        <f>F200*I200*K196</f>
        <v>2061.7631999999999</v>
      </c>
      <c r="M200" s="188"/>
    </row>
    <row r="201" spans="1:13" ht="27.75" thickBot="1" x14ac:dyDescent="0.2">
      <c r="A201" s="146"/>
      <c r="B201" s="147"/>
      <c r="C201" s="15" t="s">
        <v>91</v>
      </c>
      <c r="D201" s="163"/>
      <c r="E201" s="163"/>
      <c r="F201" s="300"/>
      <c r="G201" s="308"/>
      <c r="H201" s="313"/>
      <c r="I201" s="197"/>
      <c r="J201" s="114"/>
      <c r="K201" s="204"/>
      <c r="L201" s="226"/>
      <c r="M201" s="211"/>
    </row>
    <row r="202" spans="1:13" ht="45" x14ac:dyDescent="0.15">
      <c r="A202" s="177"/>
      <c r="B202" s="178"/>
      <c r="C202" s="111" t="s">
        <v>34</v>
      </c>
      <c r="D202" s="179"/>
      <c r="E202" s="179"/>
      <c r="F202" s="303">
        <v>11.42</v>
      </c>
      <c r="G202" s="309">
        <v>49.64</v>
      </c>
      <c r="H202" s="311">
        <v>273.02</v>
      </c>
      <c r="I202" s="195">
        <v>14</v>
      </c>
      <c r="J202" s="115"/>
      <c r="K202" s="203"/>
      <c r="L202" s="219">
        <f>F202*I202*K206</f>
        <v>879.33999999999992</v>
      </c>
      <c r="M202" s="68"/>
    </row>
    <row r="203" spans="1:13" ht="27" x14ac:dyDescent="0.15">
      <c r="A203" s="132"/>
      <c r="B203" s="135"/>
      <c r="C203" s="10" t="s">
        <v>189</v>
      </c>
      <c r="D203" s="19" t="s">
        <v>9</v>
      </c>
      <c r="E203" s="19"/>
      <c r="F203" s="304"/>
      <c r="G203" s="307"/>
      <c r="H203" s="312"/>
      <c r="I203" s="196"/>
      <c r="J203" s="113"/>
      <c r="K203" s="186"/>
      <c r="L203" s="226"/>
      <c r="M203" s="211"/>
    </row>
    <row r="204" spans="1:13" ht="9.75" thickBot="1" x14ac:dyDescent="0.2">
      <c r="A204" s="132"/>
      <c r="B204" s="135"/>
      <c r="C204" s="123"/>
      <c r="D204" s="19"/>
      <c r="E204" s="19"/>
      <c r="F204" s="305"/>
      <c r="G204" s="307"/>
      <c r="H204" s="312"/>
      <c r="I204" s="197"/>
      <c r="J204" s="113"/>
      <c r="K204" s="186"/>
      <c r="L204" s="244"/>
      <c r="M204" s="212"/>
    </row>
    <row r="205" spans="1:13" ht="45" x14ac:dyDescent="0.15">
      <c r="A205" s="132"/>
      <c r="B205" s="135"/>
      <c r="C205" s="10" t="s">
        <v>190</v>
      </c>
      <c r="D205" s="23" t="s">
        <v>191</v>
      </c>
      <c r="E205" s="5" t="s">
        <v>180</v>
      </c>
      <c r="F205" s="303">
        <v>4.87</v>
      </c>
      <c r="G205" s="307"/>
      <c r="H205" s="312"/>
      <c r="I205" s="195">
        <v>14</v>
      </c>
      <c r="J205" s="216">
        <f>SUM(L202:L212)</f>
        <v>4005.7049999999999</v>
      </c>
      <c r="K205" s="186"/>
      <c r="L205" s="219">
        <f>F205*I205*K206</f>
        <v>374.99</v>
      </c>
      <c r="M205" s="68"/>
    </row>
    <row r="206" spans="1:13" x14ac:dyDescent="0.15">
      <c r="A206" s="132"/>
      <c r="B206" s="135"/>
      <c r="C206" s="10"/>
      <c r="D206" s="143"/>
      <c r="E206" s="143"/>
      <c r="F206" s="304"/>
      <c r="G206" s="307"/>
      <c r="H206" s="312"/>
      <c r="I206" s="196"/>
      <c r="J206" s="113"/>
      <c r="K206" s="186">
        <v>5.5</v>
      </c>
      <c r="L206" s="226"/>
      <c r="M206" s="211"/>
    </row>
    <row r="207" spans="1:13" ht="18.75" thickBot="1" x14ac:dyDescent="0.2">
      <c r="A207" s="16">
        <v>32</v>
      </c>
      <c r="B207" s="17" t="s">
        <v>222</v>
      </c>
      <c r="C207" s="11"/>
      <c r="D207" s="123"/>
      <c r="E207" s="123"/>
      <c r="F207" s="305"/>
      <c r="G207" s="307"/>
      <c r="H207" s="312"/>
      <c r="I207" s="197"/>
      <c r="J207" s="113"/>
      <c r="K207" s="186"/>
      <c r="L207" s="244"/>
      <c r="M207" s="212"/>
    </row>
    <row r="208" spans="1:13" ht="27" x14ac:dyDescent="0.15">
      <c r="A208" s="133"/>
      <c r="B208" s="164"/>
      <c r="C208" s="14" t="s">
        <v>181</v>
      </c>
      <c r="D208" s="299" t="s">
        <v>45</v>
      </c>
      <c r="E208" s="299" t="s">
        <v>180</v>
      </c>
      <c r="F208" s="301">
        <v>14</v>
      </c>
      <c r="G208" s="307"/>
      <c r="H208" s="312"/>
      <c r="I208" s="195">
        <v>15</v>
      </c>
      <c r="J208" s="113"/>
      <c r="K208" s="186"/>
      <c r="L208" s="219">
        <f>F208*I208*K206</f>
        <v>1155</v>
      </c>
      <c r="M208" s="68"/>
    </row>
    <row r="209" spans="1:13" ht="18.75" thickBot="1" x14ac:dyDescent="0.2">
      <c r="A209" s="133"/>
      <c r="B209" s="164"/>
      <c r="C209" s="15" t="s">
        <v>192</v>
      </c>
      <c r="D209" s="300"/>
      <c r="E209" s="300"/>
      <c r="F209" s="302"/>
      <c r="G209" s="307"/>
      <c r="H209" s="312"/>
      <c r="I209" s="197"/>
      <c r="J209" s="113"/>
      <c r="K209" s="186"/>
      <c r="L209" s="244"/>
      <c r="M209" s="212"/>
    </row>
    <row r="210" spans="1:13" ht="18" x14ac:dyDescent="0.15">
      <c r="A210" s="133"/>
      <c r="B210" s="164"/>
      <c r="C210" s="21" t="s">
        <v>42</v>
      </c>
      <c r="D210" s="124"/>
      <c r="E210" s="124"/>
      <c r="F210" s="318">
        <v>19.350000000000001</v>
      </c>
      <c r="G210" s="307"/>
      <c r="H210" s="312"/>
      <c r="I210" s="196"/>
      <c r="J210" s="113"/>
      <c r="K210" s="186"/>
      <c r="L210" s="226">
        <f>F210*I211*K206</f>
        <v>1596.375</v>
      </c>
      <c r="M210" s="188"/>
    </row>
    <row r="211" spans="1:13" ht="27" x14ac:dyDescent="0.15">
      <c r="A211" s="133"/>
      <c r="B211" s="164"/>
      <c r="C211" s="21" t="s">
        <v>182</v>
      </c>
      <c r="D211" s="6" t="s">
        <v>12</v>
      </c>
      <c r="E211" s="110" t="s">
        <v>180</v>
      </c>
      <c r="F211" s="351"/>
      <c r="G211" s="307"/>
      <c r="H211" s="312"/>
      <c r="I211" s="196">
        <v>15</v>
      </c>
      <c r="J211" s="113"/>
      <c r="K211" s="186"/>
      <c r="L211" s="226"/>
      <c r="M211" s="188"/>
    </row>
    <row r="212" spans="1:13" x14ac:dyDescent="0.15">
      <c r="A212" s="180"/>
      <c r="B212" s="181"/>
      <c r="C212" s="112" t="s">
        <v>56</v>
      </c>
      <c r="D212" s="182"/>
      <c r="E212" s="182"/>
      <c r="F212" s="352"/>
      <c r="G212" s="310"/>
      <c r="H212" s="331"/>
      <c r="I212" s="197"/>
      <c r="J212" s="114"/>
      <c r="K212" s="187"/>
      <c r="L212" s="244"/>
      <c r="M212" s="189"/>
    </row>
    <row r="213" spans="1:13" ht="15.75" x14ac:dyDescent="0.25">
      <c r="A213" s="78"/>
      <c r="B213" s="78"/>
      <c r="C213" s="77"/>
      <c r="D213" s="78"/>
      <c r="E213" s="78"/>
      <c r="F213" s="327"/>
      <c r="G213" s="327"/>
      <c r="H213" s="353"/>
      <c r="K213" s="275" t="s">
        <v>224</v>
      </c>
      <c r="L213" s="276">
        <f>SUM(L7:L212)</f>
        <v>128272.77489999997</v>
      </c>
    </row>
    <row r="214" spans="1:13" x14ac:dyDescent="0.15">
      <c r="A214" s="78"/>
      <c r="B214" s="78"/>
      <c r="C214" s="77"/>
      <c r="D214" s="83"/>
      <c r="E214" s="83"/>
      <c r="F214" s="327"/>
      <c r="G214" s="327"/>
      <c r="H214" s="353"/>
    </row>
    <row r="215" spans="1:13" x14ac:dyDescent="0.15">
      <c r="A215" s="78"/>
      <c r="B215" s="78"/>
      <c r="C215" s="77"/>
      <c r="D215" s="183"/>
      <c r="E215" s="183"/>
      <c r="F215" s="327"/>
      <c r="G215" s="327"/>
      <c r="H215" s="353"/>
    </row>
    <row r="216" spans="1:13" x14ac:dyDescent="0.15">
      <c r="A216" s="79"/>
      <c r="B216" s="79"/>
      <c r="C216" s="263"/>
      <c r="D216" s="78"/>
      <c r="E216" s="78"/>
      <c r="F216" s="327"/>
      <c r="G216" s="327"/>
      <c r="H216" s="353"/>
    </row>
    <row r="217" spans="1:13" x14ac:dyDescent="0.15">
      <c r="A217" s="183"/>
      <c r="B217" s="183"/>
      <c r="C217" s="77" t="s">
        <v>228</v>
      </c>
      <c r="D217" s="83"/>
      <c r="E217" s="83"/>
      <c r="F217" s="327"/>
      <c r="G217" s="327"/>
      <c r="H217" s="353"/>
    </row>
    <row r="218" spans="1:13" x14ac:dyDescent="0.15">
      <c r="A218" s="183"/>
      <c r="B218" s="183"/>
      <c r="C218" s="77" t="s">
        <v>229</v>
      </c>
      <c r="D218" s="183"/>
      <c r="E218" s="183"/>
      <c r="F218" s="327"/>
      <c r="G218" s="327"/>
      <c r="H218" s="353"/>
    </row>
    <row r="219" spans="1:13" x14ac:dyDescent="0.15">
      <c r="A219" s="78"/>
      <c r="B219" s="78"/>
      <c r="C219" s="77"/>
      <c r="D219" s="78"/>
      <c r="E219" s="78"/>
      <c r="F219" s="327"/>
      <c r="G219" s="327"/>
      <c r="H219" s="353"/>
    </row>
    <row r="220" spans="1:13" x14ac:dyDescent="0.15">
      <c r="A220" s="83"/>
      <c r="B220" s="83"/>
      <c r="C220" s="77"/>
      <c r="D220" s="83"/>
      <c r="E220" s="83"/>
      <c r="F220" s="327"/>
      <c r="G220" s="327"/>
      <c r="H220" s="353"/>
    </row>
    <row r="221" spans="1:13" x14ac:dyDescent="0.15">
      <c r="A221" s="183"/>
      <c r="B221" s="183"/>
      <c r="C221" s="263"/>
      <c r="D221" s="183"/>
      <c r="E221" s="183"/>
      <c r="F221" s="327"/>
      <c r="G221" s="327"/>
      <c r="H221" s="353"/>
    </row>
    <row r="222" spans="1:13" ht="18" x14ac:dyDescent="0.15">
      <c r="A222" s="403"/>
      <c r="B222" s="403"/>
      <c r="C222" s="77" t="s">
        <v>230</v>
      </c>
      <c r="D222" s="78"/>
      <c r="E222" s="78"/>
      <c r="F222" s="327"/>
      <c r="G222" s="327"/>
      <c r="H222" s="398"/>
    </row>
    <row r="223" spans="1:13" x14ac:dyDescent="0.15">
      <c r="A223" s="403"/>
      <c r="B223" s="403"/>
      <c r="C223" s="77" t="s">
        <v>231</v>
      </c>
      <c r="D223" s="83"/>
      <c r="E223" s="83"/>
      <c r="F223" s="327"/>
      <c r="G223" s="327"/>
      <c r="H223" s="398"/>
    </row>
    <row r="224" spans="1:13" x14ac:dyDescent="0.15">
      <c r="A224" s="403"/>
      <c r="B224" s="403"/>
      <c r="C224" s="183"/>
      <c r="D224" s="183"/>
      <c r="E224" s="183"/>
      <c r="F224" s="327"/>
      <c r="G224" s="327"/>
      <c r="H224" s="398"/>
    </row>
    <row r="225" spans="1:8" x14ac:dyDescent="0.15">
      <c r="A225" s="403"/>
      <c r="B225" s="403"/>
      <c r="C225" s="77"/>
      <c r="D225" s="327"/>
      <c r="E225" s="327"/>
      <c r="F225" s="327"/>
      <c r="G225" s="327"/>
      <c r="H225" s="398"/>
    </row>
    <row r="226" spans="1:8" x14ac:dyDescent="0.15">
      <c r="A226" s="403"/>
      <c r="B226" s="403"/>
      <c r="C226" s="77"/>
      <c r="D226" s="327"/>
      <c r="E226" s="327"/>
      <c r="F226" s="327"/>
      <c r="G226" s="327"/>
      <c r="H226" s="398"/>
    </row>
  </sheetData>
  <mergeCells count="177">
    <mergeCell ref="K5:K6"/>
    <mergeCell ref="G222:G226"/>
    <mergeCell ref="H222:H226"/>
    <mergeCell ref="E225:E226"/>
    <mergeCell ref="F222:F224"/>
    <mergeCell ref="F225:F226"/>
    <mergeCell ref="D225:D226"/>
    <mergeCell ref="A56:A60"/>
    <mergeCell ref="B56:B60"/>
    <mergeCell ref="B222:B226"/>
    <mergeCell ref="A222:A226"/>
    <mergeCell ref="G180:G185"/>
    <mergeCell ref="G188:G189"/>
    <mergeCell ref="F188:F189"/>
    <mergeCell ref="F190:F194"/>
    <mergeCell ref="F195:F196"/>
    <mergeCell ref="F197:F199"/>
    <mergeCell ref="F200:F201"/>
    <mergeCell ref="G162:G164"/>
    <mergeCell ref="G165:G168"/>
    <mergeCell ref="G169:G173"/>
    <mergeCell ref="G174:G179"/>
    <mergeCell ref="F177:F179"/>
    <mergeCell ref="H169:H173"/>
    <mergeCell ref="G155:G159"/>
    <mergeCell ref="F34:F36"/>
    <mergeCell ref="F37:F38"/>
    <mergeCell ref="F39:F41"/>
    <mergeCell ref="G56:G60"/>
    <mergeCell ref="F56:F57"/>
    <mergeCell ref="F59:F60"/>
    <mergeCell ref="F162:F164"/>
    <mergeCell ref="G39:G41"/>
    <mergeCell ref="F77:F78"/>
    <mergeCell ref="F79:F82"/>
    <mergeCell ref="F83:F85"/>
    <mergeCell ref="G122:G127"/>
    <mergeCell ref="G29:G33"/>
    <mergeCell ref="G34:G38"/>
    <mergeCell ref="H29:H33"/>
    <mergeCell ref="H34:H38"/>
    <mergeCell ref="H39:H41"/>
    <mergeCell ref="H50:H54"/>
    <mergeCell ref="H44:H49"/>
    <mergeCell ref="F95:F97"/>
    <mergeCell ref="G116:G121"/>
    <mergeCell ref="H42:H43"/>
    <mergeCell ref="H56:H60"/>
    <mergeCell ref="H61:H72"/>
    <mergeCell ref="H73:H78"/>
    <mergeCell ref="H79:H91"/>
    <mergeCell ref="H92:H97"/>
    <mergeCell ref="A7:A11"/>
    <mergeCell ref="F7:F9"/>
    <mergeCell ref="F10:F11"/>
    <mergeCell ref="F71:F72"/>
    <mergeCell ref="F73:F75"/>
    <mergeCell ref="C7:C9"/>
    <mergeCell ref="B29:B33"/>
    <mergeCell ref="A12:A19"/>
    <mergeCell ref="C18:C19"/>
    <mergeCell ref="C14:C15"/>
    <mergeCell ref="C10:C11"/>
    <mergeCell ref="C12:C13"/>
    <mergeCell ref="C16:C17"/>
    <mergeCell ref="B42:B43"/>
    <mergeCell ref="B73:B78"/>
    <mergeCell ref="F29:F31"/>
    <mergeCell ref="F32:F33"/>
    <mergeCell ref="E5:E6"/>
    <mergeCell ref="G5:G6"/>
    <mergeCell ref="H7:H11"/>
    <mergeCell ref="G7:G11"/>
    <mergeCell ref="G12:G19"/>
    <mergeCell ref="G20:G28"/>
    <mergeCell ref="H12:H19"/>
    <mergeCell ref="H20:H28"/>
    <mergeCell ref="F12:F13"/>
    <mergeCell ref="F14:F15"/>
    <mergeCell ref="F16:F17"/>
    <mergeCell ref="F18:F19"/>
    <mergeCell ref="G219:G221"/>
    <mergeCell ref="F216:F218"/>
    <mergeCell ref="F219:F221"/>
    <mergeCell ref="F210:F212"/>
    <mergeCell ref="F213:F215"/>
    <mergeCell ref="F202:F204"/>
    <mergeCell ref="H213:H218"/>
    <mergeCell ref="C20:C22"/>
    <mergeCell ref="F20:F22"/>
    <mergeCell ref="F23:F24"/>
    <mergeCell ref="F25:F26"/>
    <mergeCell ref="F27:F28"/>
    <mergeCell ref="G42:G43"/>
    <mergeCell ref="G108:G109"/>
    <mergeCell ref="G92:G97"/>
    <mergeCell ref="G103:G105"/>
    <mergeCell ref="G106:G107"/>
    <mergeCell ref="F42:F43"/>
    <mergeCell ref="F61:F65"/>
    <mergeCell ref="F66:F68"/>
    <mergeCell ref="F69:F70"/>
    <mergeCell ref="F89:F91"/>
    <mergeCell ref="F92:F94"/>
    <mergeCell ref="H219:H221"/>
    <mergeCell ref="B106:B107"/>
    <mergeCell ref="B108:B109"/>
    <mergeCell ref="B110:B114"/>
    <mergeCell ref="B188:B189"/>
    <mergeCell ref="D155:D156"/>
    <mergeCell ref="E155:E156"/>
    <mergeCell ref="F155:F156"/>
    <mergeCell ref="F122:F124"/>
    <mergeCell ref="F106:F107"/>
    <mergeCell ref="F108:F109"/>
    <mergeCell ref="F110:F112"/>
    <mergeCell ref="F113:F114"/>
    <mergeCell ref="F116:F118"/>
    <mergeCell ref="F119:F121"/>
    <mergeCell ref="F139:F141"/>
    <mergeCell ref="F142:F143"/>
    <mergeCell ref="F144:F146"/>
    <mergeCell ref="F147:F149"/>
    <mergeCell ref="F150:F152"/>
    <mergeCell ref="F157:F159"/>
    <mergeCell ref="F180:F182"/>
    <mergeCell ref="F183:F185"/>
    <mergeCell ref="F128:F132"/>
    <mergeCell ref="F169:F171"/>
    <mergeCell ref="G213:G218"/>
    <mergeCell ref="F103:F105"/>
    <mergeCell ref="F133:F135"/>
    <mergeCell ref="F136:F138"/>
    <mergeCell ref="H190:H201"/>
    <mergeCell ref="H128:H143"/>
    <mergeCell ref="H144:H152"/>
    <mergeCell ref="G128:G143"/>
    <mergeCell ref="G144:G152"/>
    <mergeCell ref="H103:H105"/>
    <mergeCell ref="H108:H109"/>
    <mergeCell ref="H110:H114"/>
    <mergeCell ref="G110:G114"/>
    <mergeCell ref="H202:H212"/>
    <mergeCell ref="H180:H185"/>
    <mergeCell ref="H116:H121"/>
    <mergeCell ref="H106:H107"/>
    <mergeCell ref="H188:H189"/>
    <mergeCell ref="H174:H179"/>
    <mergeCell ref="F172:F173"/>
    <mergeCell ref="H122:H127"/>
    <mergeCell ref="H162:H164"/>
    <mergeCell ref="H165:H168"/>
    <mergeCell ref="H155:H159"/>
    <mergeCell ref="L5:L6"/>
    <mergeCell ref="M5:M6"/>
    <mergeCell ref="D208:D209"/>
    <mergeCell ref="E208:E209"/>
    <mergeCell ref="F208:F209"/>
    <mergeCell ref="F205:F207"/>
    <mergeCell ref="F98:F100"/>
    <mergeCell ref="F125:F127"/>
    <mergeCell ref="G190:G201"/>
    <mergeCell ref="G202:G212"/>
    <mergeCell ref="H98:H102"/>
    <mergeCell ref="G79:G91"/>
    <mergeCell ref="G98:G102"/>
    <mergeCell ref="F44:F45"/>
    <mergeCell ref="F46:F47"/>
    <mergeCell ref="F48:F49"/>
    <mergeCell ref="F50:F52"/>
    <mergeCell ref="F53:F54"/>
    <mergeCell ref="F101:F102"/>
    <mergeCell ref="F86:F88"/>
    <mergeCell ref="G44:G49"/>
    <mergeCell ref="G50:G54"/>
    <mergeCell ref="G61:G72"/>
    <mergeCell ref="G73:G78"/>
  </mergeCells>
  <pageMargins left="0.511811024" right="0.511811024" top="0.78740157499999996" bottom="0.78740157499999996" header="0.31496062000000002" footer="0.31496062000000002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opLeftCell="A4" zoomScale="110" zoomScaleNormal="110" workbookViewId="0">
      <selection activeCell="J15" sqref="J15"/>
    </sheetView>
  </sheetViews>
  <sheetFormatPr defaultRowHeight="15" x14ac:dyDescent="0.25"/>
  <cols>
    <col min="1" max="1" width="5.5703125" customWidth="1"/>
    <col min="2" max="2" width="13" customWidth="1"/>
    <col min="3" max="3" width="19.42578125" customWidth="1"/>
    <col min="4" max="4" width="8.5703125" customWidth="1"/>
    <col min="5" max="5" width="9" customWidth="1"/>
    <col min="6" max="6" width="5.42578125" customWidth="1"/>
    <col min="7" max="9" width="7.5703125" customWidth="1"/>
  </cols>
  <sheetData>
    <row r="1" spans="1:12" ht="16.5" x14ac:dyDescent="0.3">
      <c r="A1" s="39"/>
      <c r="B1" s="39"/>
      <c r="C1" s="39"/>
      <c r="D1" s="39"/>
      <c r="E1" s="39"/>
      <c r="F1" s="39"/>
      <c r="G1" s="39"/>
      <c r="H1" s="39"/>
      <c r="I1" s="39"/>
    </row>
    <row r="2" spans="1:12" ht="16.5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2" ht="16.5" x14ac:dyDescent="0.3">
      <c r="A3" s="39"/>
      <c r="B3" s="39"/>
      <c r="C3" s="39"/>
      <c r="D3" s="39"/>
      <c r="E3" s="39"/>
      <c r="F3" s="39"/>
      <c r="G3" s="39"/>
      <c r="H3" s="39"/>
      <c r="I3" s="39"/>
    </row>
    <row r="4" spans="1:12" ht="17.25" thickBot="1" x14ac:dyDescent="0.35">
      <c r="A4" s="37"/>
      <c r="B4" s="37"/>
      <c r="C4" s="37"/>
      <c r="D4" s="37"/>
      <c r="E4" s="37"/>
      <c r="F4" s="37"/>
      <c r="G4" s="37"/>
      <c r="H4" s="37" t="s">
        <v>104</v>
      </c>
      <c r="I4" s="37"/>
    </row>
    <row r="5" spans="1:12" ht="18" customHeight="1" x14ac:dyDescent="0.25">
      <c r="A5" s="1"/>
      <c r="B5" s="2"/>
      <c r="C5" s="2"/>
      <c r="D5" s="2"/>
      <c r="E5" s="415" t="s">
        <v>3</v>
      </c>
      <c r="F5" s="2"/>
      <c r="G5" s="415" t="s">
        <v>5</v>
      </c>
      <c r="H5" s="417" t="s">
        <v>100</v>
      </c>
      <c r="I5" s="43" t="s">
        <v>6</v>
      </c>
      <c r="J5" s="45"/>
      <c r="K5" s="46"/>
      <c r="L5" s="47"/>
    </row>
    <row r="6" spans="1:12" ht="37.5" customHeight="1" thickBot="1" x14ac:dyDescent="0.3">
      <c r="A6" s="38" t="s">
        <v>0</v>
      </c>
      <c r="B6" s="3" t="s">
        <v>97</v>
      </c>
      <c r="C6" s="3" t="s">
        <v>1</v>
      </c>
      <c r="D6" s="3" t="s">
        <v>2</v>
      </c>
      <c r="E6" s="416"/>
      <c r="F6" s="3" t="s">
        <v>4</v>
      </c>
      <c r="G6" s="416"/>
      <c r="H6" s="418"/>
      <c r="I6" s="4" t="s">
        <v>7</v>
      </c>
      <c r="J6" s="44" t="s">
        <v>105</v>
      </c>
      <c r="K6" s="48"/>
      <c r="L6" s="49"/>
    </row>
    <row r="7" spans="1:12" ht="54" customHeight="1" x14ac:dyDescent="0.25">
      <c r="A7" s="413">
        <v>1</v>
      </c>
      <c r="B7" s="59" t="s">
        <v>99</v>
      </c>
      <c r="C7" s="411" t="s">
        <v>92</v>
      </c>
      <c r="D7" s="60"/>
      <c r="E7" s="60"/>
      <c r="F7" s="413">
        <v>32.14</v>
      </c>
      <c r="G7" s="413">
        <v>79.180000000000007</v>
      </c>
      <c r="H7" s="61"/>
      <c r="I7" s="408">
        <v>496.46</v>
      </c>
      <c r="J7" s="50" t="s">
        <v>106</v>
      </c>
      <c r="K7" s="51"/>
      <c r="L7" s="52"/>
    </row>
    <row r="8" spans="1:12" ht="15" customHeight="1" x14ac:dyDescent="0.25">
      <c r="A8" s="414"/>
      <c r="B8" s="59" t="s">
        <v>102</v>
      </c>
      <c r="C8" s="420"/>
      <c r="D8" s="62" t="s">
        <v>9</v>
      </c>
      <c r="E8" s="62" t="s">
        <v>10</v>
      </c>
      <c r="F8" s="414"/>
      <c r="G8" s="414"/>
      <c r="H8" s="59">
        <v>6.27</v>
      </c>
      <c r="I8" s="409"/>
      <c r="J8" s="53" t="s">
        <v>107</v>
      </c>
      <c r="K8" s="54"/>
      <c r="L8" s="55"/>
    </row>
    <row r="9" spans="1:12" ht="64.5" thickBot="1" x14ac:dyDescent="0.3">
      <c r="A9" s="414"/>
      <c r="B9" s="59" t="s">
        <v>103</v>
      </c>
      <c r="C9" s="412"/>
      <c r="D9" s="63"/>
      <c r="E9" s="64" t="s">
        <v>11</v>
      </c>
      <c r="F9" s="419"/>
      <c r="G9" s="414"/>
      <c r="H9" s="59"/>
      <c r="I9" s="409"/>
      <c r="J9" s="53"/>
      <c r="K9" s="54"/>
      <c r="L9" s="55"/>
    </row>
    <row r="10" spans="1:12" ht="36" customHeight="1" x14ac:dyDescent="0.25">
      <c r="A10" s="414"/>
      <c r="B10" s="59"/>
      <c r="C10" s="411" t="s">
        <v>101</v>
      </c>
      <c r="D10" s="60"/>
      <c r="E10" s="62" t="s">
        <v>10</v>
      </c>
      <c r="F10" s="413">
        <v>47.4</v>
      </c>
      <c r="G10" s="414"/>
      <c r="H10" s="59"/>
      <c r="I10" s="409"/>
      <c r="J10" s="53"/>
      <c r="K10" s="54"/>
      <c r="L10" s="55"/>
    </row>
    <row r="11" spans="1:12" ht="15.75" thickBot="1" x14ac:dyDescent="0.3">
      <c r="A11" s="419"/>
      <c r="B11" s="65"/>
      <c r="C11" s="412"/>
      <c r="D11" s="64" t="s">
        <v>12</v>
      </c>
      <c r="E11" s="64" t="s">
        <v>11</v>
      </c>
      <c r="F11" s="414"/>
      <c r="G11" s="419"/>
      <c r="H11" s="65"/>
      <c r="I11" s="410"/>
      <c r="J11" s="56"/>
      <c r="K11" s="57"/>
      <c r="L11" s="58"/>
    </row>
  </sheetData>
  <mergeCells count="10">
    <mergeCell ref="A7:A11"/>
    <mergeCell ref="C7:C9"/>
    <mergeCell ref="F7:F9"/>
    <mergeCell ref="G7:G11"/>
    <mergeCell ref="I7:I11"/>
    <mergeCell ref="C10:C11"/>
    <mergeCell ref="F10:F11"/>
    <mergeCell ref="E5:E6"/>
    <mergeCell ref="G5:G6"/>
    <mergeCell ref="H5:H6"/>
  </mergeCells>
  <pageMargins left="0.511811024" right="0.511811024" top="0.78740157499999996" bottom="0.78740157499999996" header="0.31496062000000002" footer="0.31496062000000002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Planilha1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secut</dc:creator>
  <cp:lastModifiedBy>Patrícia</cp:lastModifiedBy>
  <cp:lastPrinted>2025-03-31T12:30:57Z</cp:lastPrinted>
  <dcterms:created xsi:type="dcterms:W3CDTF">2022-03-08T15:18:54Z</dcterms:created>
  <dcterms:modified xsi:type="dcterms:W3CDTF">2025-03-31T12:31:16Z</dcterms:modified>
</cp:coreProperties>
</file>