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890" activeTab="1"/>
  </bookViews>
  <sheets>
    <sheet name="BM2" sheetId="1" r:id="rId1"/>
    <sheet name="BM1" sheetId="2" r:id="rId2"/>
    <sheet name="BM10" sheetId="3" state="hidden" r:id="rId3"/>
    <sheet name="Plan1" sheetId="4" state="hidden" r:id="rId4"/>
  </sheets>
  <externalReferences>
    <externalReference r:id="rId7"/>
  </externalReferences>
  <definedNames>
    <definedName name="ada" localSheetId="1">#REF!</definedName>
    <definedName name="ada" localSheetId="2">#REF!</definedName>
    <definedName name="ada" localSheetId="0">#REF!</definedName>
    <definedName name="ada">#REF!</definedName>
    <definedName name="AREA" localSheetId="1">#REF!</definedName>
    <definedName name="AREA" localSheetId="2">#REF!</definedName>
    <definedName name="AREA" localSheetId="0">#REF!</definedName>
    <definedName name="AREA">#REF!</definedName>
    <definedName name="_xlnm.Print_Area" localSheetId="1">'BM1'!$A$1:$L$34</definedName>
    <definedName name="_xlnm.Print_Area" localSheetId="2">'BM10'!$A$1:$L$26</definedName>
    <definedName name="_xlnm.Print_Area" localSheetId="0">'BM2'!$A$1:$L$34</definedName>
    <definedName name="BDI" localSheetId="1">#REF!</definedName>
    <definedName name="BDI" localSheetId="2">#REF!</definedName>
    <definedName name="BDI" localSheetId="0">#REF!</definedName>
    <definedName name="BDI">#REF!</definedName>
    <definedName name="bm_3" localSheetId="1">#REF!</definedName>
    <definedName name="bm_3" localSheetId="2">#REF!</definedName>
    <definedName name="bm_3" localSheetId="0">#REF!</definedName>
    <definedName name="bm_3">#REF!</definedName>
    <definedName name="Boleto" localSheetId="1">#REF!</definedName>
    <definedName name="Boleto" localSheetId="2">#REF!</definedName>
    <definedName name="Boleto" localSheetId="0">#REF!</definedName>
    <definedName name="Boleto">#REF!</definedName>
    <definedName name="cimento" localSheetId="1">#REF!</definedName>
    <definedName name="cimento" localSheetId="2">#REF!</definedName>
    <definedName name="cimento" localSheetId="0">#REF!</definedName>
    <definedName name="cimento">#REF!</definedName>
    <definedName name="EEEEEEEEEEEEEEEEEEEEEE" localSheetId="1">#REF!</definedName>
    <definedName name="EEEEEEEEEEEEEEEEEEEEEE" localSheetId="2">#REF!</definedName>
    <definedName name="EEEEEEEEEEEEEEEEEEEEEE" localSheetId="0">#REF!</definedName>
    <definedName name="EEEEEEEEEEEEEEEEEEEEEE">#REF!</definedName>
    <definedName name="gdada" localSheetId="1">#REF!</definedName>
    <definedName name="gdada" localSheetId="2">#REF!</definedName>
    <definedName name="gdada" localSheetId="0">#REF!</definedName>
    <definedName name="gdada">#REF!</definedName>
    <definedName name="GGGS" localSheetId="1">#REF!</definedName>
    <definedName name="GGGS" localSheetId="2">#REF!</definedName>
    <definedName name="GGGS" localSheetId="0">#REF!</definedName>
    <definedName name="GGGS">#REF!</definedName>
    <definedName name="jj" localSheetId="1">#REF!</definedName>
    <definedName name="jj" localSheetId="2">#REF!</definedName>
    <definedName name="jj" localSheetId="0">#REF!</definedName>
    <definedName name="jj">#REF!</definedName>
    <definedName name="P.1" localSheetId="1">#REF!</definedName>
    <definedName name="P.1" localSheetId="2">#REF!</definedName>
    <definedName name="P.1" localSheetId="0">#REF!</definedName>
    <definedName name="P.1">#REF!</definedName>
    <definedName name="P.10" localSheetId="1">#REF!</definedName>
    <definedName name="P.10" localSheetId="2">#REF!</definedName>
    <definedName name="P.10" localSheetId="0">#REF!</definedName>
    <definedName name="P.10">#REF!</definedName>
    <definedName name="P.11" localSheetId="1">#REF!</definedName>
    <definedName name="P.11" localSheetId="2">#REF!</definedName>
    <definedName name="P.11" localSheetId="0">#REF!</definedName>
    <definedName name="P.11">#REF!</definedName>
    <definedName name="P.12" localSheetId="1">#REF!</definedName>
    <definedName name="P.12" localSheetId="2">#REF!</definedName>
    <definedName name="P.12" localSheetId="0">#REF!</definedName>
    <definedName name="P.12">#REF!</definedName>
    <definedName name="P.13" localSheetId="1">#REF!</definedName>
    <definedName name="P.13" localSheetId="2">#REF!</definedName>
    <definedName name="P.13" localSheetId="0">#REF!</definedName>
    <definedName name="P.13">#REF!</definedName>
    <definedName name="P.14" localSheetId="1">#REF!</definedName>
    <definedName name="P.14" localSheetId="2">#REF!</definedName>
    <definedName name="P.14" localSheetId="0">#REF!</definedName>
    <definedName name="P.14">#REF!</definedName>
    <definedName name="P.15" localSheetId="1">#REF!</definedName>
    <definedName name="P.15" localSheetId="2">#REF!</definedName>
    <definedName name="P.15" localSheetId="0">#REF!</definedName>
    <definedName name="P.15">#REF!</definedName>
    <definedName name="P.2" localSheetId="1">#REF!</definedName>
    <definedName name="P.2" localSheetId="2">#REF!</definedName>
    <definedName name="P.2" localSheetId="0">#REF!</definedName>
    <definedName name="P.2">#REF!</definedName>
    <definedName name="P.3" localSheetId="1">#REF!</definedName>
    <definedName name="P.3" localSheetId="2">#REF!</definedName>
    <definedName name="P.3" localSheetId="0">#REF!</definedName>
    <definedName name="P.3">#REF!</definedName>
    <definedName name="P.4" localSheetId="1">#REF!</definedName>
    <definedName name="P.4" localSheetId="2">#REF!</definedName>
    <definedName name="P.4" localSheetId="0">#REF!</definedName>
    <definedName name="P.4">#REF!</definedName>
    <definedName name="P.5" localSheetId="1">#REF!</definedName>
    <definedName name="P.5" localSheetId="2">#REF!</definedName>
    <definedName name="P.5" localSheetId="0">#REF!</definedName>
    <definedName name="P.5">#REF!</definedName>
    <definedName name="P.6" localSheetId="1">#REF!</definedName>
    <definedName name="P.6" localSheetId="2">#REF!</definedName>
    <definedName name="P.6" localSheetId="0">#REF!</definedName>
    <definedName name="P.6">#REF!</definedName>
    <definedName name="P.7" localSheetId="1">#REF!</definedName>
    <definedName name="P.7" localSheetId="2">#REF!</definedName>
    <definedName name="P.7" localSheetId="0">#REF!</definedName>
    <definedName name="P.7">#REF!</definedName>
    <definedName name="P.8" localSheetId="1">#REF!</definedName>
    <definedName name="P.8" localSheetId="2">#REF!</definedName>
    <definedName name="P.8" localSheetId="0">#REF!</definedName>
    <definedName name="P.8">#REF!</definedName>
    <definedName name="P.9" localSheetId="1">#REF!</definedName>
    <definedName name="P.9" localSheetId="2">#REF!</definedName>
    <definedName name="P.9" localSheetId="0">#REF!</definedName>
    <definedName name="P.9">#REF!</definedName>
    <definedName name="PP1.1" localSheetId="1">#REF!</definedName>
    <definedName name="PP1.1" localSheetId="2">#REF!</definedName>
    <definedName name="PP1.1" localSheetId="0">#REF!</definedName>
    <definedName name="PP1.1">#REF!</definedName>
    <definedName name="PP1.10" localSheetId="1">#REF!</definedName>
    <definedName name="PP1.10" localSheetId="2">#REF!</definedName>
    <definedName name="PP1.10" localSheetId="0">#REF!</definedName>
    <definedName name="PP1.10">#REF!</definedName>
    <definedName name="PP1.11" localSheetId="1">#REF!</definedName>
    <definedName name="PP1.11" localSheetId="2">#REF!</definedName>
    <definedName name="PP1.11" localSheetId="0">#REF!</definedName>
    <definedName name="PP1.11">#REF!</definedName>
    <definedName name="PP1.12" localSheetId="1">#REF!</definedName>
    <definedName name="PP1.12" localSheetId="2">#REF!</definedName>
    <definedName name="PP1.12" localSheetId="0">#REF!</definedName>
    <definedName name="PP1.12">#REF!</definedName>
    <definedName name="PP1.13" localSheetId="1">#REF!</definedName>
    <definedName name="PP1.13" localSheetId="2">#REF!</definedName>
    <definedName name="PP1.13" localSheetId="0">#REF!</definedName>
    <definedName name="PP1.13">#REF!</definedName>
    <definedName name="PP1.14" localSheetId="1">#REF!</definedName>
    <definedName name="PP1.14" localSheetId="2">#REF!</definedName>
    <definedName name="PP1.14" localSheetId="0">#REF!</definedName>
    <definedName name="PP1.14">#REF!</definedName>
    <definedName name="PP1.15" localSheetId="1">#REF!</definedName>
    <definedName name="PP1.15" localSheetId="2">#REF!</definedName>
    <definedName name="PP1.15" localSheetId="0">#REF!</definedName>
    <definedName name="PP1.15">#REF!</definedName>
    <definedName name="PP1.2" localSheetId="1">#REF!</definedName>
    <definedName name="PP1.2" localSheetId="2">#REF!</definedName>
    <definedName name="PP1.2" localSheetId="0">#REF!</definedName>
    <definedName name="PP1.2">#REF!</definedName>
    <definedName name="PP1.3" localSheetId="1">#REF!</definedName>
    <definedName name="PP1.3" localSheetId="2">#REF!</definedName>
    <definedName name="PP1.3" localSheetId="0">#REF!</definedName>
    <definedName name="PP1.3">#REF!</definedName>
    <definedName name="PP1.4" localSheetId="1">#REF!</definedName>
    <definedName name="PP1.4" localSheetId="2">#REF!</definedName>
    <definedName name="PP1.4" localSheetId="0">#REF!</definedName>
    <definedName name="PP1.4">#REF!</definedName>
    <definedName name="PP1.5" localSheetId="1">#REF!</definedName>
    <definedName name="PP1.5" localSheetId="2">#REF!</definedName>
    <definedName name="PP1.5" localSheetId="0">#REF!</definedName>
    <definedName name="PP1.5">#REF!</definedName>
    <definedName name="PP1.6" localSheetId="1">#REF!</definedName>
    <definedName name="PP1.6" localSheetId="2">#REF!</definedName>
    <definedName name="PP1.6" localSheetId="0">#REF!</definedName>
    <definedName name="PP1.6">#REF!</definedName>
    <definedName name="PP1.7" localSheetId="1">#REF!</definedName>
    <definedName name="PP1.7" localSheetId="2">#REF!</definedName>
    <definedName name="PP1.7" localSheetId="0">#REF!</definedName>
    <definedName name="PP1.7">#REF!</definedName>
    <definedName name="PP1.8" localSheetId="1">#REF!</definedName>
    <definedName name="PP1.8" localSheetId="2">#REF!</definedName>
    <definedName name="PP1.8" localSheetId="0">#REF!</definedName>
    <definedName name="PP1.8">#REF!</definedName>
    <definedName name="PP1.9" localSheetId="1">#REF!</definedName>
    <definedName name="PP1.9" localSheetId="2">#REF!</definedName>
    <definedName name="PP1.9" localSheetId="0">#REF!</definedName>
    <definedName name="PP1.9">#REF!</definedName>
    <definedName name="PROQ." localSheetId="1">#REF!</definedName>
    <definedName name="PROQ." localSheetId="2">#REF!</definedName>
    <definedName name="PROQ." localSheetId="0">#REF!</definedName>
    <definedName name="PROQ.">#REF!</definedName>
    <definedName name="RSADAD" localSheetId="1">#REF!</definedName>
    <definedName name="RSADAD" localSheetId="2">#REF!</definedName>
    <definedName name="RSADAD" localSheetId="0">#REF!</definedName>
    <definedName name="RSADAD">#REF!</definedName>
    <definedName name="T.1" localSheetId="1">#REF!</definedName>
    <definedName name="T.1" localSheetId="2">#REF!</definedName>
    <definedName name="T.1" localSheetId="0">#REF!</definedName>
    <definedName name="T.1">#REF!</definedName>
    <definedName name="T.10" localSheetId="1">#REF!</definedName>
    <definedName name="T.10" localSheetId="2">#REF!</definedName>
    <definedName name="T.10" localSheetId="0">#REF!</definedName>
    <definedName name="T.10">#REF!</definedName>
    <definedName name="T.11" localSheetId="1">#REF!</definedName>
    <definedName name="T.11" localSheetId="2">#REF!</definedName>
    <definedName name="T.11" localSheetId="0">#REF!</definedName>
    <definedName name="T.11">#REF!</definedName>
    <definedName name="T.12" localSheetId="1">#REF!</definedName>
    <definedName name="T.12" localSheetId="2">#REF!</definedName>
    <definedName name="T.12" localSheetId="0">#REF!</definedName>
    <definedName name="T.12">#REF!</definedName>
    <definedName name="T.13" localSheetId="1">#REF!</definedName>
    <definedName name="T.13" localSheetId="2">#REF!</definedName>
    <definedName name="T.13" localSheetId="0">#REF!</definedName>
    <definedName name="T.13">#REF!</definedName>
    <definedName name="T.14" localSheetId="1">#REF!</definedName>
    <definedName name="T.14" localSheetId="2">#REF!</definedName>
    <definedName name="T.14" localSheetId="0">#REF!</definedName>
    <definedName name="T.14">#REF!</definedName>
    <definedName name="T.15" localSheetId="1">#REF!</definedName>
    <definedName name="T.15" localSheetId="2">#REF!</definedName>
    <definedName name="T.15" localSheetId="0">#REF!</definedName>
    <definedName name="T.15">#REF!</definedName>
    <definedName name="T.2" localSheetId="1">#REF!</definedName>
    <definedName name="T.2" localSheetId="2">#REF!</definedName>
    <definedName name="T.2" localSheetId="0">#REF!</definedName>
    <definedName name="T.2">#REF!</definedName>
    <definedName name="T.3" localSheetId="1">#REF!</definedName>
    <definedName name="T.3" localSheetId="2">#REF!</definedName>
    <definedName name="T.3" localSheetId="0">#REF!</definedName>
    <definedName name="T.3">#REF!</definedName>
    <definedName name="T.4" localSheetId="1">#REF!</definedName>
    <definedName name="T.4" localSheetId="2">#REF!</definedName>
    <definedName name="T.4" localSheetId="0">#REF!</definedName>
    <definedName name="T.4">#REF!</definedName>
    <definedName name="T.5" localSheetId="1">#REF!</definedName>
    <definedName name="T.5" localSheetId="2">#REF!</definedName>
    <definedName name="T.5" localSheetId="0">#REF!</definedName>
    <definedName name="T.5">#REF!</definedName>
    <definedName name="T.6" localSheetId="1">#REF!</definedName>
    <definedName name="T.6" localSheetId="2">#REF!</definedName>
    <definedName name="T.6" localSheetId="0">#REF!</definedName>
    <definedName name="T.6">#REF!</definedName>
    <definedName name="T.7" localSheetId="1">#REF!</definedName>
    <definedName name="T.7" localSheetId="2">#REF!</definedName>
    <definedName name="T.7" localSheetId="0">#REF!</definedName>
    <definedName name="T.7">#REF!</definedName>
    <definedName name="T.8" localSheetId="1">#REF!</definedName>
    <definedName name="T.8" localSheetId="2">#REF!</definedName>
    <definedName name="T.8" localSheetId="0">#REF!</definedName>
    <definedName name="T.8">#REF!</definedName>
    <definedName name="T.9" localSheetId="1">#REF!</definedName>
    <definedName name="T.9" localSheetId="2">#REF!</definedName>
    <definedName name="T.9" localSheetId="0">#REF!</definedName>
    <definedName name="T.9">#REF!</definedName>
    <definedName name="_xlnm.Print_Titles" localSheetId="1">'BM1'!$1:$8</definedName>
    <definedName name="_xlnm.Print_Titles" localSheetId="2">'BM10'!$1:$8</definedName>
    <definedName name="_xlnm.Print_Titles" localSheetId="0">'BM2'!$1:$8</definedName>
    <definedName name="TOT.P" localSheetId="1">#REF!</definedName>
    <definedName name="TOT.P" localSheetId="2">#REF!</definedName>
    <definedName name="TOT.P" localSheetId="0">#REF!</definedName>
    <definedName name="TOT.P">#REF!</definedName>
    <definedName name="TOT1.P" localSheetId="1">#REF!</definedName>
    <definedName name="TOT1.P" localSheetId="2">#REF!</definedName>
    <definedName name="TOT1.P" localSheetId="0">#REF!</definedName>
    <definedName name="TOT1.P">#REF!</definedName>
    <definedName name="TT.1" localSheetId="1">#REF!</definedName>
    <definedName name="TT.1" localSheetId="2">#REF!</definedName>
    <definedName name="TT.1" localSheetId="0">#REF!</definedName>
    <definedName name="TT.1">#REF!</definedName>
    <definedName name="TT.10" localSheetId="1">#REF!</definedName>
    <definedName name="TT.10" localSheetId="2">#REF!</definedName>
    <definedName name="TT.10" localSheetId="0">#REF!</definedName>
    <definedName name="TT.10">#REF!</definedName>
    <definedName name="TT.11" localSheetId="1">#REF!</definedName>
    <definedName name="TT.11" localSheetId="2">#REF!</definedName>
    <definedName name="TT.11" localSheetId="0">#REF!</definedName>
    <definedName name="TT.11">#REF!</definedName>
    <definedName name="TT.12" localSheetId="1">#REF!</definedName>
    <definedName name="TT.12" localSheetId="2">#REF!</definedName>
    <definedName name="TT.12" localSheetId="0">#REF!</definedName>
    <definedName name="TT.12">#REF!</definedName>
    <definedName name="TT.13" localSheetId="1">#REF!</definedName>
    <definedName name="TT.13" localSheetId="2">#REF!</definedName>
    <definedName name="TT.13" localSheetId="0">#REF!</definedName>
    <definedName name="TT.13">#REF!</definedName>
    <definedName name="TT.14" localSheetId="1">#REF!</definedName>
    <definedName name="TT.14" localSheetId="2">#REF!</definedName>
    <definedName name="TT.14" localSheetId="0">#REF!</definedName>
    <definedName name="TT.14">#REF!</definedName>
    <definedName name="TT.15" localSheetId="1">#REF!</definedName>
    <definedName name="TT.15" localSheetId="2">#REF!</definedName>
    <definedName name="TT.15" localSheetId="0">#REF!</definedName>
    <definedName name="TT.15">#REF!</definedName>
    <definedName name="TT.2" localSheetId="1">#REF!</definedName>
    <definedName name="TT.2" localSheetId="2">#REF!</definedName>
    <definedName name="TT.2" localSheetId="0">#REF!</definedName>
    <definedName name="TT.2">#REF!</definedName>
    <definedName name="TT.3" localSheetId="1">#REF!</definedName>
    <definedName name="TT.3" localSheetId="2">#REF!</definedName>
    <definedName name="TT.3" localSheetId="0">#REF!</definedName>
    <definedName name="TT.3">#REF!</definedName>
    <definedName name="TT.4" localSheetId="1">#REF!</definedName>
    <definedName name="TT.4" localSheetId="2">#REF!</definedName>
    <definedName name="TT.4" localSheetId="0">#REF!</definedName>
    <definedName name="TT.4">#REF!</definedName>
    <definedName name="TT.5" localSheetId="1">#REF!</definedName>
    <definedName name="TT.5" localSheetId="2">#REF!</definedName>
    <definedName name="TT.5" localSheetId="0">#REF!</definedName>
    <definedName name="TT.5">#REF!</definedName>
    <definedName name="TT.6" localSheetId="1">#REF!</definedName>
    <definedName name="TT.6" localSheetId="2">#REF!</definedName>
    <definedName name="TT.6" localSheetId="0">#REF!</definedName>
    <definedName name="TT.6">#REF!</definedName>
    <definedName name="TT.7" localSheetId="1">#REF!</definedName>
    <definedName name="TT.7" localSheetId="2">#REF!</definedName>
    <definedName name="TT.7" localSheetId="0">#REF!</definedName>
    <definedName name="TT.7">#REF!</definedName>
    <definedName name="TT.8" localSheetId="1">#REF!</definedName>
    <definedName name="TT.8" localSheetId="2">#REF!</definedName>
    <definedName name="TT.8" localSheetId="0">#REF!</definedName>
    <definedName name="TT.8">#REF!</definedName>
    <definedName name="TT.9" localSheetId="1">#REF!</definedName>
    <definedName name="TT.9" localSheetId="2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<sst xmlns="http://schemas.openxmlformats.org/spreadsheetml/2006/main" count="266" uniqueCount="140">
  <si>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</si>
  <si>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</si>
  <si>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</si>
  <si>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</si>
  <si>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</si>
  <si>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</si>
  <si>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</si>
  <si>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</si>
  <si>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</si>
  <si>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</si>
  <si>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</si>
  <si>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</si>
  <si>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</si>
  <si>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</si>
  <si>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</si>
  <si>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</si>
  <si>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</si>
  <si>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</si>
  <si>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</si>
  <si>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</si>
  <si>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</si>
  <si>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</si>
  <si>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</si>
  <si>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</si>
  <si>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</si>
  <si>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</si>
  <si>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</si>
  <si>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</si>
  <si>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</si>
  <si>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</si>
  <si>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</si>
  <si>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</si>
  <si>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</si>
  <si>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</si>
  <si>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</si>
  <si>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</si>
  <si>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</si>
  <si>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</si>
  <si>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</si>
  <si>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</si>
  <si>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</si>
  <si>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</si>
  <si>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</si>
  <si>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</si>
  <si>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</si>
  <si>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</si>
  <si>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</si>
  <si>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</si>
  <si>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</si>
  <si>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</si>
  <si>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</si>
  <si>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</si>
  <si>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</si>
  <si>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</si>
  <si>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</si>
  <si>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</si>
  <si>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</si>
  <si>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</si>
  <si>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</si>
  <si>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</si>
  <si>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</si>
  <si>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</si>
  <si>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</si>
  <si>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</si>
  <si>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</si>
  <si>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</si>
  <si>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</si>
  <si>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</si>
  <si>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</si>
  <si>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</si>
  <si>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</si>
  <si>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</si>
  <si>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</si>
  <si>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</si>
  <si>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</si>
  <si>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</si>
  <si>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</si>
  <si>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</si>
  <si>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</si>
  <si>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</si>
  <si>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</si>
  <si>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</si>
  <si>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</si>
  <si>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r>
      <t xml:space="preserve">AGENTE PROMOTOR: </t>
    </r>
    <r>
      <rPr>
        <sz val="12"/>
        <rFont val="Arial "/>
        <family val="0"/>
      </rPr>
      <t>PREFEITURA MUNICIPAL DAS VERTENTES</t>
    </r>
  </si>
  <si>
    <t xml:space="preserve"> 1 </t>
  </si>
  <si>
    <t xml:space="preserve"> 1.1 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</si>
  <si>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LTDA - EPP / CNPJ N. 20.520.477/0001-05</t>
    </r>
  </si>
  <si>
    <t>INSTALAÇÕES ELÉTRICAS</t>
  </si>
  <si>
    <t xml:space="preserve">POSTE RETO SIMPLES GALV.A FOGO C/6M DE ALTURA ULTIL, COM ENGASTAMENTO DIRETO NO SOLO, INCLUSIVE COLOCACAO. </t>
  </si>
  <si>
    <t>UN</t>
  </si>
  <si>
    <t xml:space="preserve">FORNECIMENTO DE SUPORTE EM ACO GALVANIZADO A FOGO PARA ENCAIXE EM POSTE DE ACO E FIXACAO P UMA LUMINARIA, INCLUSIVE INSTALACAO. </t>
  </si>
  <si>
    <t>LUMINÁRIA DE LED PARA ILUMINAÇÃO PÚBLICA, DE 240 W ATÉ 350 W - FORNECIMENTO E INSTALAÇÃO. AF_08/2020</t>
  </si>
  <si>
    <t>ARMAÇÃO SECUNDÁRIA, COM 1 ESTRIBO E 1 ISOLADOR - FORNECIMENTO E INSTALAÇÃO. AF_07/2020</t>
  </si>
  <si>
    <t>VERTENTES, 15 DE DEZEMBRO DE 2023.</t>
  </si>
  <si>
    <t>CONTRATO N° 216/2023  PROCESSO DE CONTRATAÇÃO Nº 083/2023 - TOMADA DE PREÇO N° 011/2023</t>
  </si>
  <si>
    <t>OBRAS: EXECUÇÃO DE OBRA, DE ENGENHARIA CIVIL, DESTINADA À URBANIZAÇÃO COM CONSTRUÇÃO DE PASSEIO  E ILUMINAÇÃO AS MARGENS DA RODOVIA PE-90,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</si>
  <si>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RODOVIA PE-90, VERTENTES-PE.</t>
    </r>
  </si>
  <si>
    <t>SERVIÇOS PRELIMINARES</t>
  </si>
  <si>
    <t>LIMPEZA DO TERRENO</t>
  </si>
  <si>
    <t xml:space="preserve">CAPINACAO E LIMPEZA SUPERFICIAL DO TERRENO. </t>
  </si>
  <si>
    <t>M2</t>
  </si>
  <si>
    <t>CONSTRUÇÃO DE PASSEIO EM INTERTRAVADO E PAVIMENTAÇÃO EM PARALELEPIPEDO</t>
  </si>
  <si>
    <t>ESCAVAÇÃO</t>
  </si>
  <si>
    <t>ESCAVACAO E CARGA MECANICAS DE MATERIAL DE PRIMEIRA CATEGORIA, PROVENIENTE DE CORTE DE SUBLEITO, E AINDA TRANSPORTE COM D.M.T.2 KM.</t>
  </si>
  <si>
    <t>M3</t>
  </si>
  <si>
    <t>ALVENARIA DE PEDRA</t>
  </si>
  <si>
    <t>ALVENARIA EM PEDRA RACHAO ASSENTADA E REJUNTA DA COM ARGAMASSA DE CIMENTO E AREIA NO TRACO 1:6.</t>
  </si>
  <si>
    <t>ATERRO</t>
  </si>
  <si>
    <t>EXECUCAO DE ATERRO ABRANGENDO ESPALHAMENTO, HOMOGENEIZACAO , UMEDECIMENTO E COMPACTACAO MANUAL EM CAMADAS DE 20 CM DE ESPESSURA, INCLUSIVE O FORNECIMENTO DO BARRO PROVENIENTE DE JAZIDA A UMA DISTANCIA MAXIMA DE 12 KM.</t>
  </si>
  <si>
    <t>MEIO-FIO</t>
  </si>
  <si>
    <t>FORNECIMENTO E ASSENTAMENTO DE MEIO-FIO DE CONCRETO PARA PAVIMENTACAO PRENSADO (PADRAO DNER), REJUNTADO COM ARGAMASSA DE CIMENTO E AREIA 1 2.</t>
  </si>
  <si>
    <t>PAVIMENTAÇÃO</t>
  </si>
  <si>
    <t>PAVIMENTO COM PARALELEPIPEDOS GRANITICOS AS_x0002_SENTADOS SOBRE COLCHAO DE AREIA COM 6.0 CM DE ESPESSURA, E REJUNTADOS COM ARGAMASSA DE CIMENTO E AREIA NO TRACO 1:2.</t>
  </si>
  <si>
    <t>PASSEIO DE TIJOLOS INTERTRAVADOS</t>
  </si>
  <si>
    <t xml:space="preserve">PASSEIO EM BLOCO DE CIMENTO INTERTRAVADO TIPO PAVER OU SIM. FCK MINIMO 30 MPA COM PIGMENTO NATURAL, DIM.(0,20 X 0,10 X 0,06)M, ASSENTADO SOBRE COLCHAO DE AREIA COM 6CM DE ESPESSURA E REJUNTADO COM AREIA FINA COM USO DE PLACA VIBRATORIA </t>
  </si>
  <si>
    <t xml:space="preserve">CABO DE COBRE,TEMPERA MOLE,ENCORDOAMENTO CLASSE 2, ISOLAMENTO DE PVC - 70 C, TIPO BWF,750V FOREPLAST OU SIMILAR, S.M. - 10MM2, INCLUSIVE  INSTALACAO EM ELETRODUTO. </t>
  </si>
  <si>
    <t xml:space="preserve"> 1.1.1 </t>
  </si>
  <si>
    <t xml:space="preserve"> 2 </t>
  </si>
  <si>
    <t xml:space="preserve"> 2.1 </t>
  </si>
  <si>
    <t xml:space="preserve"> 2.1.1 </t>
  </si>
  <si>
    <t xml:space="preserve"> 2.2 </t>
  </si>
  <si>
    <t xml:space="preserve"> 2.2.1 </t>
  </si>
  <si>
    <t xml:space="preserve"> 2.3 </t>
  </si>
  <si>
    <t xml:space="preserve"> 2.3.1 </t>
  </si>
  <si>
    <t xml:space="preserve"> 2.4 </t>
  </si>
  <si>
    <t xml:space="preserve"> 2.4.1 </t>
  </si>
  <si>
    <t xml:space="preserve"> 2.5 </t>
  </si>
  <si>
    <t xml:space="preserve"> 2.5.1 </t>
  </si>
  <si>
    <t xml:space="preserve"> 2.6 </t>
  </si>
  <si>
    <t xml:space="preserve"> 2.6.1 </t>
  </si>
  <si>
    <t xml:space="preserve"> 2.7 </t>
  </si>
  <si>
    <t xml:space="preserve"> 2.7.1 </t>
  </si>
  <si>
    <t xml:space="preserve"> 2.7.2 </t>
  </si>
  <si>
    <t xml:space="preserve"> 2.7.3 </t>
  </si>
  <si>
    <t xml:space="preserve"> 2.7.4 </t>
  </si>
  <si>
    <t xml:space="preserve"> 2.7.5 </t>
  </si>
  <si>
    <t>Valor do Boletim: TRINTA E SEIS MIL NOVECENTOS E SESSENTA E OITO REAIS E OITENTA E SETE CENTAVOS</t>
  </si>
  <si>
    <t>Valor do Boletim: CENTO E SETE MIL NOVECENTOS E VINTE E UM REAIS E SESSENTA E QUATRO CENTAVOS</t>
  </si>
  <si>
    <t>BOLETIM DE MEDIÇÃO: 02</t>
  </si>
  <si>
    <t>VERTENTES, 20 DE DEZEMBRO DE 2023.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</si>
</sst>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"/>
      <family val="0"/>
    </font>
    <font>
      <sz val="11"/>
      <color theme="1"/>
      <name val="Arial "/>
      <family val="0"/>
    </font>
    <font>
      <sz val="12"/>
      <color theme="1"/>
      <name val="Calibri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165" fontId="4" fillId="0" borderId="0" xfId="86" applyNumberFormat="1" applyFont="1" applyFill="1" applyBorder="1" applyAlignment="1">
      <alignment horizontal="center" vertical="center"/>
    </xf>
    <xf numFmtId="165" fontId="5" fillId="0" borderId="10" xfId="86" applyNumberFormat="1" applyFont="1" applyFill="1" applyBorder="1" applyAlignment="1">
      <alignment horizontal="center"/>
    </xf>
    <xf numFmtId="165" fontId="2" fillId="0" borderId="10" xfId="86" applyNumberFormat="1" applyFont="1" applyFill="1" applyBorder="1" applyAlignment="1">
      <alignment horizontal="right" vertical="center"/>
    </xf>
    <xf numFmtId="165" fontId="2" fillId="0" borderId="10" xfId="86" applyNumberFormat="1" applyFont="1" applyFill="1" applyBorder="1" applyAlignment="1">
      <alignment vertical="center"/>
    </xf>
    <xf numFmtId="165" fontId="2" fillId="0" borderId="10" xfId="86" applyNumberFormat="1" applyFont="1" applyBorder="1" applyAlignment="1">
      <alignment horizontal="right" vertical="center"/>
    </xf>
    <xf numFmtId="165" fontId="4" fillId="0" borderId="10" xfId="86" applyNumberFormat="1" applyFont="1" applyBorder="1" applyAlignment="1">
      <alignment vertical="center"/>
    </xf>
    <xf numFmtId="0" fontId="58" fillId="0" borderId="0" xfId="0" applyFont="1" applyAlignment="1">
      <alignment/>
    </xf>
    <xf numFmtId="0" fontId="2" fillId="0" borderId="10" xfId="59" applyFont="1" applyFill="1" applyBorder="1" applyAlignment="1">
      <alignment horizontal="center" vertical="center"/>
      <protection/>
    </xf>
    <xf numFmtId="165" fontId="2" fillId="0" borderId="10" xfId="86" applyFont="1" applyFill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165" fontId="7" fillId="0" borderId="10" xfId="86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9" applyFont="1" applyFill="1" applyBorder="1" applyAlignment="1">
      <alignment horizontal="center" vertical="center"/>
      <protection/>
    </xf>
    <xf numFmtId="165" fontId="2" fillId="34" borderId="10" xfId="86" applyFont="1" applyFill="1" applyBorder="1" applyAlignment="1">
      <alignment horizontal="center" vertical="center"/>
    </xf>
    <xf numFmtId="165" fontId="2" fillId="34" borderId="10" xfId="86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6" applyNumberFormat="1" applyFont="1" applyFill="1" applyBorder="1" applyAlignment="1">
      <alignment vertical="center"/>
    </xf>
    <xf numFmtId="165" fontId="7" fillId="34" borderId="10" xfId="86" applyNumberFormat="1" applyFont="1" applyFill="1" applyBorder="1" applyAlignment="1">
      <alignment horizontal="right" vertical="center"/>
    </xf>
    <xf numFmtId="0" fontId="2" fillId="34" borderId="10" xfId="59" applyFont="1" applyFill="1" applyBorder="1" applyAlignment="1">
      <alignment horizontal="center" vertical="center" wrapText="1"/>
      <protection/>
    </xf>
    <xf numFmtId="165" fontId="58" fillId="0" borderId="0" xfId="86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9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65" fontId="59" fillId="0" borderId="0" xfId="86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6" applyNumberFormat="1" applyFont="1" applyFill="1" applyBorder="1" applyAlignment="1">
      <alignment horizontal="center" vertical="center"/>
    </xf>
    <xf numFmtId="0" fontId="7" fillId="0" borderId="10" xfId="59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65" fontId="10" fillId="0" borderId="10" xfId="72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6" applyFont="1" applyFill="1" applyBorder="1" applyAlignment="1">
      <alignment horizontal="center" vertical="center" wrapText="1"/>
    </xf>
    <xf numFmtId="165" fontId="2" fillId="0" borderId="10" xfId="69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9" applyFont="1" applyFill="1" applyBorder="1" applyAlignment="1">
      <alignment horizontal="center" vertical="center" wrapText="1"/>
    </xf>
    <xf numFmtId="165" fontId="7" fillId="0" borderId="10" xfId="86" applyFont="1" applyFill="1" applyBorder="1" applyAlignment="1">
      <alignment horizontal="center" vertical="center"/>
    </xf>
    <xf numFmtId="4" fontId="7" fillId="0" borderId="10" xfId="69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/>
    </xf>
    <xf numFmtId="165" fontId="12" fillId="0" borderId="0" xfId="86" applyNumberFormat="1" applyFont="1" applyFill="1" applyBorder="1" applyAlignment="1">
      <alignment horizontal="center" vertical="center"/>
    </xf>
    <xf numFmtId="165" fontId="16" fillId="0" borderId="10" xfId="86" applyNumberFormat="1" applyFont="1" applyFill="1" applyBorder="1" applyAlignment="1">
      <alignment horizontal="right" vertical="center"/>
    </xf>
    <xf numFmtId="165" fontId="17" fillId="0" borderId="10" xfId="86" applyNumberFormat="1" applyFont="1" applyFill="1" applyBorder="1" applyAlignment="1">
      <alignment horizontal="right" vertical="center"/>
    </xf>
    <xf numFmtId="165" fontId="16" fillId="0" borderId="10" xfId="86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16" fillId="0" borderId="10" xfId="59" applyFont="1" applyFill="1" applyBorder="1" applyAlignment="1">
      <alignment horizontal="center" vertical="center"/>
      <protection/>
    </xf>
    <xf numFmtId="43" fontId="16" fillId="0" borderId="10" xfId="86" applyNumberFormat="1" applyFont="1" applyFill="1" applyBorder="1" applyAlignment="1">
      <alignment horizontal="center" vertical="center"/>
    </xf>
    <xf numFmtId="0" fontId="16" fillId="0" borderId="10" xfId="59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43" fontId="63" fillId="0" borderId="0" xfId="0" applyNumberFormat="1" applyFont="1" applyFill="1" applyAlignment="1">
      <alignment/>
    </xf>
    <xf numFmtId="165" fontId="63" fillId="0" borderId="0" xfId="86" applyFont="1" applyFill="1" applyAlignment="1">
      <alignment/>
    </xf>
    <xf numFmtId="165" fontId="62" fillId="0" borderId="0" xfId="86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4" fontId="63" fillId="0" borderId="0" xfId="0" applyNumberFormat="1" applyFont="1" applyFill="1" applyAlignment="1">
      <alignment/>
    </xf>
    <xf numFmtId="43" fontId="62" fillId="0" borderId="0" xfId="0" applyNumberFormat="1" applyFont="1" applyFill="1" applyAlignment="1">
      <alignment/>
    </xf>
    <xf numFmtId="165" fontId="17" fillId="0" borderId="10" xfId="86" applyFont="1" applyFill="1" applyBorder="1" applyAlignment="1" applyProtection="1">
      <alignment horizontal="right" vertical="center"/>
      <protection locked="0"/>
    </xf>
    <xf numFmtId="165" fontId="15" fillId="0" borderId="10" xfId="86" applyFont="1" applyFill="1" applyBorder="1" applyAlignment="1">
      <alignment horizontal="center" vertical="center"/>
    </xf>
    <xf numFmtId="165" fontId="17" fillId="0" borderId="10" xfId="86" applyFont="1" applyFill="1" applyBorder="1" applyAlignment="1">
      <alignment horizontal="right" vertical="center" wrapText="1"/>
    </xf>
    <xf numFmtId="165" fontId="17" fillId="0" borderId="10" xfId="86" applyFont="1" applyFill="1" applyBorder="1" applyAlignment="1" applyProtection="1">
      <alignment horizontal="justify" vertical="center" wrapText="1"/>
      <protection/>
    </xf>
    <xf numFmtId="165" fontId="17" fillId="0" borderId="10" xfId="86" applyNumberFormat="1" applyFont="1" applyFill="1" applyBorder="1" applyAlignment="1">
      <alignment horizontal="center" vertical="center"/>
    </xf>
    <xf numFmtId="165" fontId="17" fillId="0" borderId="10" xfId="86" applyNumberFormat="1" applyFont="1" applyFill="1" applyBorder="1" applyAlignment="1">
      <alignment horizontal="center"/>
    </xf>
    <xf numFmtId="165" fontId="17" fillId="0" borderId="10" xfId="86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65" fontId="16" fillId="0" borderId="10" xfId="86" applyFont="1" applyFill="1" applyBorder="1" applyAlignment="1">
      <alignment horizontal="right" vertical="center" wrapText="1"/>
    </xf>
    <xf numFmtId="165" fontId="17" fillId="0" borderId="10" xfId="86" applyFont="1" applyFill="1" applyBorder="1" applyAlignment="1" applyProtection="1">
      <alignment horizontal="center"/>
      <protection/>
    </xf>
    <xf numFmtId="165" fontId="16" fillId="0" borderId="10" xfId="86" applyFont="1" applyFill="1" applyBorder="1" applyAlignment="1">
      <alignment horizontal="left" vertical="center" wrapText="1"/>
    </xf>
    <xf numFmtId="165" fontId="16" fillId="0" borderId="10" xfId="73" applyFont="1" applyFill="1" applyBorder="1" applyAlignment="1">
      <alignment horizontal="center" vertical="center" wrapText="1"/>
    </xf>
    <xf numFmtId="165" fontId="17" fillId="0" borderId="10" xfId="86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86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left" vertical="center" wrapText="1"/>
    </xf>
    <xf numFmtId="165" fontId="65" fillId="0" borderId="10" xfId="86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65" fontId="66" fillId="0" borderId="10" xfId="86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  <xf numFmtId="165" fontId="16" fillId="0" borderId="10" xfId="86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17" fillId="0" borderId="11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3" xfId="0" applyNumberFormat="1" applyFont="1" applyFill="1" applyBorder="1" applyAlignment="1" applyProtection="1">
      <alignment horizontal="justify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6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6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6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6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6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6" applyNumberFormat="1" applyFont="1" applyFill="1" applyBorder="1" applyAlignment="1">
      <alignment horizontal="center" vertical="center"/>
    </xf>
  </cellXfs>
  <cellStyles count="76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Moeda 2" xfId="49"/>
    <cellStyle name="Neutro" xfId="50"/>
    <cellStyle name="Normal 2" xfId="51"/>
    <cellStyle name="Normal 2 2" xfId="52"/>
    <cellStyle name="Normal 2 2 2" xfId="53"/>
    <cellStyle name="Normal 2 3" xfId="54"/>
    <cellStyle name="Normal 2_1.ORCAMENTO APS TIPO IV - NATAL RN" xfId="55"/>
    <cellStyle name="Normal 3" xfId="56"/>
    <cellStyle name="Normal 4" xfId="57"/>
    <cellStyle name="Normal 4 3" xfId="58"/>
    <cellStyle name="Normal_cronograma 6 meses 2" xfId="59"/>
    <cellStyle name="Nota" xfId="60"/>
    <cellStyle name="Percent" xfId="61"/>
    <cellStyle name="Porcentagem 2" xfId="62"/>
    <cellStyle name="Porcentagem 2 3" xfId="63"/>
    <cellStyle name="Porcentagem 3" xfId="64"/>
    <cellStyle name="Porcentagem 3 2" xfId="65"/>
    <cellStyle name="Ruim" xfId="66"/>
    <cellStyle name="Saída" xfId="67"/>
    <cellStyle name="Comma [0]" xfId="68"/>
    <cellStyle name="Separador de milhares 10 2" xfId="69"/>
    <cellStyle name="Separador de milhares 2" xfId="70"/>
    <cellStyle name="Separador de milhares 3" xfId="71"/>
    <cellStyle name="Separador de milhares 3 2" xfId="72"/>
    <cellStyle name="Separador de milhares 3 2 2" xfId="73"/>
    <cellStyle name="Separador de milhares 4" xfId="74"/>
    <cellStyle name="Separador de milhares 4 2" xfId="75"/>
    <cellStyle name="Separador de milhares 4 3" xfId="76"/>
    <cellStyle name="Separador de milhares 5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18" xfId="87"/>
    <cellStyle name="Vírgula 2 2" xfId="88"/>
    <cellStyle name="Vírgula 4" xfId="89"/>
  </cellStyles>
  <dxfs count="9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85" zoomScaleSheetLayoutView="85" zoomScalePageLayoutView="0" workbookViewId="0" topLeftCell="A1">
      <selection activeCell="G20" sqref="G20"/>
    </sheetView>
  </sheetViews>
  <sheetFormatPr defaultColWidth="9.140625" defaultRowHeight="15"/>
  <cols>
    <col min="1" max="1" width="6.7109375" style="90" bestFit="1" customWidth="1"/>
    <col min="2" max="2" width="53.8515625" style="53" customWidth="1"/>
    <col min="3" max="3" width="6.421875" style="53" customWidth="1"/>
    <col min="4" max="4" width="13.8515625" style="54" bestFit="1" customWidth="1"/>
    <col min="5" max="5" width="13.140625" style="55" customWidth="1"/>
    <col min="6" max="6" width="10.28125" style="53" customWidth="1"/>
    <col min="7" max="7" width="13.57421875" style="55" bestFit="1" customWidth="1"/>
    <col min="8" max="8" width="10.28125" style="53" bestFit="1" customWidth="1"/>
    <col min="9" max="9" width="14.7109375" style="53" bestFit="1" customWidth="1"/>
    <col min="10" max="10" width="12.8515625" style="53" bestFit="1" customWidth="1"/>
    <col min="11" max="11" width="13.57421875" style="53" bestFit="1" customWidth="1"/>
    <col min="12" max="12" width="12.8515625" style="53" bestFit="1" customWidth="1"/>
    <col min="13" max="13" width="10.57421875" style="53" bestFit="1" customWidth="1"/>
    <col min="14" max="16384" width="9.140625" style="53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45"/>
      <c r="I1" s="104" t="s">
        <v>138</v>
      </c>
      <c r="J1" s="104"/>
      <c r="K1" s="104"/>
      <c r="L1" s="104"/>
    </row>
    <row r="2" spans="1:12" ht="15.75">
      <c r="A2" s="105" t="s">
        <v>83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6" t="s">
        <v>86</v>
      </c>
      <c r="B3" s="107"/>
      <c r="C3" s="107"/>
      <c r="D3" s="107"/>
      <c r="E3" s="107"/>
      <c r="F3" s="107"/>
      <c r="G3" s="108" t="s">
        <v>139</v>
      </c>
      <c r="H3" s="108"/>
      <c r="I3" s="108"/>
      <c r="J3" s="108"/>
      <c r="K3" s="108"/>
      <c r="L3" s="108"/>
    </row>
    <row r="4" spans="1:12" ht="15.75">
      <c r="A4" s="106" t="s">
        <v>96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4" ht="31.5" customHeight="1">
      <c r="A5" s="97" t="s">
        <v>95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94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4.2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4.25">
      <c r="A8" s="99"/>
      <c r="B8" s="99"/>
      <c r="C8" s="99"/>
      <c r="D8" s="100"/>
      <c r="E8" s="76" t="s">
        <v>6</v>
      </c>
      <c r="F8" s="71" t="s">
        <v>7</v>
      </c>
      <c r="G8" s="72" t="s">
        <v>8</v>
      </c>
      <c r="H8" s="70" t="s">
        <v>9</v>
      </c>
      <c r="I8" s="70" t="s">
        <v>6</v>
      </c>
      <c r="J8" s="70" t="s">
        <v>7</v>
      </c>
      <c r="K8" s="70" t="s">
        <v>8</v>
      </c>
      <c r="L8" s="70" t="s">
        <v>10</v>
      </c>
    </row>
    <row r="9" spans="1:12" s="49" customFormat="1" ht="12.75">
      <c r="A9" s="89" t="s">
        <v>84</v>
      </c>
      <c r="B9" s="84" t="s">
        <v>97</v>
      </c>
      <c r="C9" s="84"/>
      <c r="D9" s="77"/>
      <c r="E9" s="85"/>
      <c r="F9" s="78"/>
      <c r="G9" s="79"/>
      <c r="H9" s="48">
        <f>G9+F9</f>
        <v>0</v>
      </c>
      <c r="I9" s="46">
        <f>E9*D9</f>
        <v>0</v>
      </c>
      <c r="J9" s="46">
        <f>F9*D9</f>
        <v>0</v>
      </c>
      <c r="K9" s="46">
        <f>D9*G9</f>
        <v>0</v>
      </c>
      <c r="L9" s="46">
        <f>K9+J9</f>
        <v>0</v>
      </c>
    </row>
    <row r="10" spans="1:12" s="49" customFormat="1" ht="12.75">
      <c r="A10" s="89" t="s">
        <v>85</v>
      </c>
      <c r="B10" s="84" t="s">
        <v>98</v>
      </c>
      <c r="C10" s="84"/>
      <c r="D10" s="77"/>
      <c r="E10" s="85"/>
      <c r="F10" s="68"/>
      <c r="G10" s="68"/>
      <c r="H10" s="48">
        <f aca="true" t="shared" si="0" ref="H10:H31">G10+F10</f>
        <v>0</v>
      </c>
      <c r="I10" s="46">
        <f aca="true" t="shared" si="1" ref="I10:I31">E10*D10</f>
        <v>0</v>
      </c>
      <c r="J10" s="46">
        <f aca="true" t="shared" si="2" ref="J10:J31">F10*D10</f>
        <v>0</v>
      </c>
      <c r="K10" s="46">
        <f aca="true" t="shared" si="3" ref="K10:K31">D10*G10</f>
        <v>0</v>
      </c>
      <c r="L10" s="46">
        <f aca="true" t="shared" si="4" ref="L10:L31">K10+J10</f>
        <v>0</v>
      </c>
    </row>
    <row r="11" spans="1:13" s="49" customFormat="1" ht="12.75">
      <c r="A11" s="87" t="s">
        <v>116</v>
      </c>
      <c r="B11" s="86" t="s">
        <v>99</v>
      </c>
      <c r="C11" s="87" t="s">
        <v>100</v>
      </c>
      <c r="D11" s="75">
        <v>3.97</v>
      </c>
      <c r="E11" s="88">
        <v>2046</v>
      </c>
      <c r="F11" s="91">
        <v>478.395466</v>
      </c>
      <c r="G11" s="79">
        <v>213</v>
      </c>
      <c r="H11" s="48">
        <f t="shared" si="0"/>
        <v>691.3954659999999</v>
      </c>
      <c r="I11" s="46">
        <f t="shared" si="1"/>
        <v>8122.620000000001</v>
      </c>
      <c r="J11" s="46">
        <f t="shared" si="2"/>
        <v>1899.23000002</v>
      </c>
      <c r="K11" s="46">
        <f t="shared" si="3"/>
        <v>845.61</v>
      </c>
      <c r="L11" s="46">
        <f t="shared" si="4"/>
        <v>2744.84000002</v>
      </c>
      <c r="M11" s="92">
        <v>213</v>
      </c>
    </row>
    <row r="12" spans="1:13" s="49" customFormat="1" ht="25.5">
      <c r="A12" s="89" t="s">
        <v>117</v>
      </c>
      <c r="B12" s="84" t="s">
        <v>101</v>
      </c>
      <c r="C12" s="84"/>
      <c r="D12" s="77"/>
      <c r="E12" s="85"/>
      <c r="F12" s="91"/>
      <c r="G12" s="79"/>
      <c r="H12" s="48">
        <f t="shared" si="0"/>
        <v>0</v>
      </c>
      <c r="I12" s="46">
        <f t="shared" si="1"/>
        <v>0</v>
      </c>
      <c r="J12" s="46">
        <f t="shared" si="2"/>
        <v>0</v>
      </c>
      <c r="K12" s="46">
        <f t="shared" si="3"/>
        <v>0</v>
      </c>
      <c r="L12" s="46">
        <f t="shared" si="4"/>
        <v>0</v>
      </c>
      <c r="M12" s="92"/>
    </row>
    <row r="13" spans="1:13" s="49" customFormat="1" ht="12.75">
      <c r="A13" s="89" t="s">
        <v>118</v>
      </c>
      <c r="B13" s="84" t="s">
        <v>102</v>
      </c>
      <c r="C13" s="84"/>
      <c r="D13" s="75"/>
      <c r="E13" s="85"/>
      <c r="F13" s="91"/>
      <c r="G13" s="79"/>
      <c r="H13" s="48">
        <f t="shared" si="0"/>
        <v>0</v>
      </c>
      <c r="I13" s="46">
        <f t="shared" si="1"/>
        <v>0</v>
      </c>
      <c r="J13" s="46">
        <f t="shared" si="2"/>
        <v>0</v>
      </c>
      <c r="K13" s="46">
        <f t="shared" si="3"/>
        <v>0</v>
      </c>
      <c r="L13" s="46">
        <f t="shared" si="4"/>
        <v>0</v>
      </c>
      <c r="M13" s="92"/>
    </row>
    <row r="14" spans="1:13" s="49" customFormat="1" ht="38.25">
      <c r="A14" s="87" t="s">
        <v>119</v>
      </c>
      <c r="B14" s="86" t="s">
        <v>103</v>
      </c>
      <c r="C14" s="87" t="s">
        <v>104</v>
      </c>
      <c r="D14" s="77">
        <v>10.52</v>
      </c>
      <c r="E14" s="88">
        <v>190.96</v>
      </c>
      <c r="F14" s="75">
        <v>44.38</v>
      </c>
      <c r="G14" s="68">
        <v>19.88</v>
      </c>
      <c r="H14" s="48">
        <f t="shared" si="0"/>
        <v>64.26</v>
      </c>
      <c r="I14" s="46">
        <f t="shared" si="1"/>
        <v>2008.8992</v>
      </c>
      <c r="J14" s="46">
        <f t="shared" si="2"/>
        <v>466.87760000000003</v>
      </c>
      <c r="K14" s="46">
        <f t="shared" si="3"/>
        <v>209.1376</v>
      </c>
      <c r="L14" s="46">
        <f t="shared" si="4"/>
        <v>676.0152</v>
      </c>
      <c r="M14" s="93">
        <v>19.88</v>
      </c>
    </row>
    <row r="15" spans="1:13" s="49" customFormat="1" ht="12.75">
      <c r="A15" s="89" t="s">
        <v>120</v>
      </c>
      <c r="B15" s="84" t="s">
        <v>105</v>
      </c>
      <c r="C15" s="84"/>
      <c r="D15" s="75"/>
      <c r="E15" s="85"/>
      <c r="F15" s="91"/>
      <c r="G15" s="79"/>
      <c r="H15" s="48">
        <f t="shared" si="0"/>
        <v>0</v>
      </c>
      <c r="I15" s="46">
        <f t="shared" si="1"/>
        <v>0</v>
      </c>
      <c r="J15" s="46">
        <f t="shared" si="2"/>
        <v>0</v>
      </c>
      <c r="K15" s="46">
        <f t="shared" si="3"/>
        <v>0</v>
      </c>
      <c r="L15" s="46">
        <f t="shared" si="4"/>
        <v>0</v>
      </c>
      <c r="M15" s="92"/>
    </row>
    <row r="16" spans="1:13" s="49" customFormat="1" ht="38.25">
      <c r="A16" s="87" t="s">
        <v>121</v>
      </c>
      <c r="B16" s="86" t="s">
        <v>106</v>
      </c>
      <c r="C16" s="87" t="s">
        <v>104</v>
      </c>
      <c r="D16" s="75">
        <v>381.54</v>
      </c>
      <c r="E16" s="88">
        <v>625.67</v>
      </c>
      <c r="F16" s="91">
        <v>67.74</v>
      </c>
      <c r="G16" s="79">
        <v>15.62</v>
      </c>
      <c r="H16" s="48">
        <f t="shared" si="0"/>
        <v>83.36</v>
      </c>
      <c r="I16" s="46">
        <f t="shared" si="1"/>
        <v>238718.1318</v>
      </c>
      <c r="J16" s="46">
        <f t="shared" si="2"/>
        <v>25845.5196</v>
      </c>
      <c r="K16" s="46">
        <f t="shared" si="3"/>
        <v>5959.6548</v>
      </c>
      <c r="L16" s="46">
        <f t="shared" si="4"/>
        <v>31805.1744</v>
      </c>
      <c r="M16" s="92">
        <v>15.62</v>
      </c>
    </row>
    <row r="17" spans="1:13" s="49" customFormat="1" ht="12.75">
      <c r="A17" s="89" t="s">
        <v>122</v>
      </c>
      <c r="B17" s="84" t="s">
        <v>107</v>
      </c>
      <c r="C17" s="84"/>
      <c r="D17" s="75"/>
      <c r="E17" s="85"/>
      <c r="F17" s="91"/>
      <c r="G17" s="79"/>
      <c r="H17" s="48">
        <f t="shared" si="0"/>
        <v>0</v>
      </c>
      <c r="I17" s="46">
        <f t="shared" si="1"/>
        <v>0</v>
      </c>
      <c r="J17" s="46">
        <f t="shared" si="2"/>
        <v>0</v>
      </c>
      <c r="K17" s="46">
        <f t="shared" si="3"/>
        <v>0</v>
      </c>
      <c r="L17" s="46">
        <f t="shared" si="4"/>
        <v>0</v>
      </c>
      <c r="M17" s="92"/>
    </row>
    <row r="18" spans="1:13" s="49" customFormat="1" ht="76.5">
      <c r="A18" s="87" t="s">
        <v>123</v>
      </c>
      <c r="B18" s="86" t="s">
        <v>108</v>
      </c>
      <c r="C18" s="87" t="s">
        <v>104</v>
      </c>
      <c r="D18" s="75">
        <v>83.45</v>
      </c>
      <c r="E18" s="88">
        <v>2912.85</v>
      </c>
      <c r="F18" s="91">
        <v>104.94</v>
      </c>
      <c r="G18" s="79">
        <v>59.64</v>
      </c>
      <c r="H18" s="48">
        <f t="shared" si="0"/>
        <v>164.57999999999998</v>
      </c>
      <c r="I18" s="46">
        <f t="shared" si="1"/>
        <v>243077.3325</v>
      </c>
      <c r="J18" s="46">
        <f t="shared" si="2"/>
        <v>8757.243</v>
      </c>
      <c r="K18" s="46">
        <f t="shared" si="3"/>
        <v>4976.9580000000005</v>
      </c>
      <c r="L18" s="46">
        <f t="shared" si="4"/>
        <v>13734.201000000001</v>
      </c>
      <c r="M18" s="92">
        <v>59.64</v>
      </c>
    </row>
    <row r="19" spans="1:13" s="49" customFormat="1" ht="12.75">
      <c r="A19" s="89" t="s">
        <v>124</v>
      </c>
      <c r="B19" s="84" t="s">
        <v>109</v>
      </c>
      <c r="C19" s="84"/>
      <c r="D19" s="75"/>
      <c r="E19" s="85"/>
      <c r="F19" s="91"/>
      <c r="G19" s="79"/>
      <c r="H19" s="48">
        <f t="shared" si="0"/>
        <v>0</v>
      </c>
      <c r="I19" s="46">
        <f t="shared" si="1"/>
        <v>0</v>
      </c>
      <c r="J19" s="46">
        <f t="shared" si="2"/>
        <v>0</v>
      </c>
      <c r="K19" s="46">
        <f t="shared" si="3"/>
        <v>0</v>
      </c>
      <c r="L19" s="46">
        <f t="shared" si="4"/>
        <v>0</v>
      </c>
      <c r="M19" s="92"/>
    </row>
    <row r="20" spans="1:14" s="49" customFormat="1" ht="51">
      <c r="A20" s="87" t="s">
        <v>125</v>
      </c>
      <c r="B20" s="86" t="s">
        <v>110</v>
      </c>
      <c r="C20" s="87" t="s">
        <v>17</v>
      </c>
      <c r="D20" s="75">
        <v>32.7</v>
      </c>
      <c r="E20" s="88">
        <v>1581</v>
      </c>
      <c r="F20" s="91"/>
      <c r="G20" s="79">
        <f>71+5.628135</f>
        <v>76.628135</v>
      </c>
      <c r="H20" s="48">
        <f t="shared" si="0"/>
        <v>76.628135</v>
      </c>
      <c r="I20" s="46">
        <f t="shared" si="1"/>
        <v>51698.700000000004</v>
      </c>
      <c r="J20" s="46">
        <f t="shared" si="2"/>
        <v>0</v>
      </c>
      <c r="K20" s="46">
        <f t="shared" si="3"/>
        <v>2505.7400145</v>
      </c>
      <c r="L20" s="46">
        <f t="shared" si="4"/>
        <v>2505.7400145</v>
      </c>
      <c r="M20" s="92">
        <v>71</v>
      </c>
      <c r="N20" s="49">
        <f>184.04/32.7</f>
        <v>5.628134556574923</v>
      </c>
    </row>
    <row r="21" spans="1:13" s="49" customFormat="1" ht="12.75">
      <c r="A21" s="89" t="s">
        <v>126</v>
      </c>
      <c r="B21" s="84" t="s">
        <v>111</v>
      </c>
      <c r="C21" s="84"/>
      <c r="D21" s="75"/>
      <c r="E21" s="85"/>
      <c r="F21" s="78"/>
      <c r="G21" s="79"/>
      <c r="H21" s="48">
        <f t="shared" si="0"/>
        <v>0</v>
      </c>
      <c r="I21" s="46">
        <f t="shared" si="1"/>
        <v>0</v>
      </c>
      <c r="J21" s="46">
        <f t="shared" si="2"/>
        <v>0</v>
      </c>
      <c r="K21" s="46">
        <f t="shared" si="3"/>
        <v>0</v>
      </c>
      <c r="L21" s="46">
        <f t="shared" si="4"/>
        <v>0</v>
      </c>
      <c r="M21" s="92"/>
    </row>
    <row r="22" spans="1:13" s="49" customFormat="1" ht="51">
      <c r="A22" s="87" t="s">
        <v>127</v>
      </c>
      <c r="B22" s="86" t="s">
        <v>112</v>
      </c>
      <c r="C22" s="87" t="s">
        <v>100</v>
      </c>
      <c r="D22" s="75">
        <v>55.04</v>
      </c>
      <c r="E22" s="88">
        <v>1203</v>
      </c>
      <c r="F22" s="78"/>
      <c r="G22" s="79">
        <v>667.8</v>
      </c>
      <c r="H22" s="48">
        <f t="shared" si="0"/>
        <v>667.8</v>
      </c>
      <c r="I22" s="46">
        <f t="shared" si="1"/>
        <v>66213.12</v>
      </c>
      <c r="J22" s="46">
        <f t="shared" si="2"/>
        <v>0</v>
      </c>
      <c r="K22" s="46">
        <f t="shared" si="3"/>
        <v>36755.712</v>
      </c>
      <c r="L22" s="46">
        <f t="shared" si="4"/>
        <v>36755.712</v>
      </c>
      <c r="M22" s="92">
        <v>667.8</v>
      </c>
    </row>
    <row r="23" spans="1:13" s="49" customFormat="1" ht="12.75">
      <c r="A23" s="89" t="s">
        <v>128</v>
      </c>
      <c r="B23" s="84" t="s">
        <v>113</v>
      </c>
      <c r="C23" s="84"/>
      <c r="D23" s="75"/>
      <c r="E23" s="85"/>
      <c r="F23" s="78"/>
      <c r="G23" s="79"/>
      <c r="H23" s="48">
        <f t="shared" si="0"/>
        <v>0</v>
      </c>
      <c r="I23" s="46">
        <f t="shared" si="1"/>
        <v>0</v>
      </c>
      <c r="J23" s="46">
        <f t="shared" si="2"/>
        <v>0</v>
      </c>
      <c r="K23" s="46">
        <f t="shared" si="3"/>
        <v>0</v>
      </c>
      <c r="L23" s="46">
        <f t="shared" si="4"/>
        <v>0</v>
      </c>
      <c r="M23" s="92"/>
    </row>
    <row r="24" spans="1:13" s="49" customFormat="1" ht="76.5">
      <c r="A24" s="87" t="s">
        <v>129</v>
      </c>
      <c r="B24" s="86" t="s">
        <v>114</v>
      </c>
      <c r="C24" s="87" t="s">
        <v>100</v>
      </c>
      <c r="D24" s="75">
        <v>64.33</v>
      </c>
      <c r="E24" s="88">
        <v>2046</v>
      </c>
      <c r="F24" s="78"/>
      <c r="G24" s="79">
        <v>390</v>
      </c>
      <c r="H24" s="48">
        <f t="shared" si="0"/>
        <v>390</v>
      </c>
      <c r="I24" s="46">
        <f t="shared" si="1"/>
        <v>131619.18</v>
      </c>
      <c r="J24" s="46">
        <f t="shared" si="2"/>
        <v>0</v>
      </c>
      <c r="K24" s="46">
        <f t="shared" si="3"/>
        <v>25088.7</v>
      </c>
      <c r="L24" s="46">
        <f t="shared" si="4"/>
        <v>25088.7</v>
      </c>
      <c r="M24" s="92">
        <v>390</v>
      </c>
    </row>
    <row r="25" spans="1:13" s="49" customFormat="1" ht="12.75">
      <c r="A25" s="89" t="s">
        <v>130</v>
      </c>
      <c r="B25" s="84" t="s">
        <v>87</v>
      </c>
      <c r="C25" s="84"/>
      <c r="D25" s="75"/>
      <c r="E25" s="85"/>
      <c r="F25" s="78"/>
      <c r="G25" s="79"/>
      <c r="H25" s="48">
        <f t="shared" si="0"/>
        <v>0</v>
      </c>
      <c r="I25" s="46">
        <f t="shared" si="1"/>
        <v>0</v>
      </c>
      <c r="J25" s="46">
        <f t="shared" si="2"/>
        <v>0</v>
      </c>
      <c r="K25" s="46">
        <f t="shared" si="3"/>
        <v>0</v>
      </c>
      <c r="L25" s="46">
        <f t="shared" si="4"/>
        <v>0</v>
      </c>
      <c r="M25" s="92"/>
    </row>
    <row r="26" spans="1:13" s="49" customFormat="1" ht="51">
      <c r="A26" s="87" t="s">
        <v>131</v>
      </c>
      <c r="B26" s="86" t="s">
        <v>115</v>
      </c>
      <c r="C26" s="87" t="s">
        <v>17</v>
      </c>
      <c r="D26" s="75">
        <v>11.22</v>
      </c>
      <c r="E26" s="88">
        <v>1918</v>
      </c>
      <c r="F26" s="78"/>
      <c r="G26" s="79">
        <v>200</v>
      </c>
      <c r="H26" s="48">
        <f t="shared" si="0"/>
        <v>200</v>
      </c>
      <c r="I26" s="46">
        <f t="shared" si="1"/>
        <v>21519.960000000003</v>
      </c>
      <c r="J26" s="46">
        <f t="shared" si="2"/>
        <v>0</v>
      </c>
      <c r="K26" s="46">
        <f t="shared" si="3"/>
        <v>2244</v>
      </c>
      <c r="L26" s="46">
        <f t="shared" si="4"/>
        <v>2244</v>
      </c>
      <c r="M26" s="92">
        <v>200</v>
      </c>
    </row>
    <row r="27" spans="1:13" s="49" customFormat="1" ht="38.25">
      <c r="A27" s="87" t="s">
        <v>132</v>
      </c>
      <c r="B27" s="86" t="s">
        <v>88</v>
      </c>
      <c r="C27" s="87" t="s">
        <v>89</v>
      </c>
      <c r="D27" s="75">
        <v>1384.47</v>
      </c>
      <c r="E27" s="88">
        <v>38</v>
      </c>
      <c r="F27" s="78"/>
      <c r="G27" s="79">
        <v>9</v>
      </c>
      <c r="H27" s="48">
        <f t="shared" si="0"/>
        <v>9</v>
      </c>
      <c r="I27" s="46">
        <f t="shared" si="1"/>
        <v>52609.86</v>
      </c>
      <c r="J27" s="46">
        <f t="shared" si="2"/>
        <v>0</v>
      </c>
      <c r="K27" s="46">
        <f t="shared" si="3"/>
        <v>12460.23</v>
      </c>
      <c r="L27" s="46">
        <f t="shared" si="4"/>
        <v>12460.23</v>
      </c>
      <c r="M27" s="92">
        <v>9</v>
      </c>
    </row>
    <row r="28" spans="1:13" s="49" customFormat="1" ht="38.25">
      <c r="A28" s="87" t="s">
        <v>133</v>
      </c>
      <c r="B28" s="86" t="s">
        <v>90</v>
      </c>
      <c r="C28" s="87" t="s">
        <v>89</v>
      </c>
      <c r="D28" s="75">
        <v>252.91</v>
      </c>
      <c r="E28" s="88">
        <v>38</v>
      </c>
      <c r="F28" s="78"/>
      <c r="G28" s="79">
        <v>9</v>
      </c>
      <c r="H28" s="48">
        <f t="shared" si="0"/>
        <v>9</v>
      </c>
      <c r="I28" s="46">
        <f t="shared" si="1"/>
        <v>9610.58</v>
      </c>
      <c r="J28" s="46">
        <f t="shared" si="2"/>
        <v>0</v>
      </c>
      <c r="K28" s="46">
        <f t="shared" si="3"/>
        <v>2276.19</v>
      </c>
      <c r="L28" s="46">
        <f t="shared" si="4"/>
        <v>2276.19</v>
      </c>
      <c r="M28" s="92">
        <v>9</v>
      </c>
    </row>
    <row r="29" spans="1:13" s="49" customFormat="1" ht="38.25">
      <c r="A29" s="87" t="s">
        <v>134</v>
      </c>
      <c r="B29" s="86" t="s">
        <v>91</v>
      </c>
      <c r="C29" s="87" t="s">
        <v>89</v>
      </c>
      <c r="D29" s="75">
        <v>1583.68</v>
      </c>
      <c r="E29" s="88">
        <v>38</v>
      </c>
      <c r="F29" s="78"/>
      <c r="G29" s="79">
        <v>9</v>
      </c>
      <c r="H29" s="48">
        <f t="shared" si="0"/>
        <v>9</v>
      </c>
      <c r="I29" s="46">
        <f t="shared" si="1"/>
        <v>60179.840000000004</v>
      </c>
      <c r="J29" s="46">
        <f t="shared" si="2"/>
        <v>0</v>
      </c>
      <c r="K29" s="46">
        <f t="shared" si="3"/>
        <v>14253.12</v>
      </c>
      <c r="L29" s="46">
        <f t="shared" si="4"/>
        <v>14253.12</v>
      </c>
      <c r="M29" s="92">
        <v>9</v>
      </c>
    </row>
    <row r="30" spans="1:13" s="49" customFormat="1" ht="25.5">
      <c r="A30" s="87" t="s">
        <v>135</v>
      </c>
      <c r="B30" s="86" t="s">
        <v>92</v>
      </c>
      <c r="C30" s="87" t="s">
        <v>89</v>
      </c>
      <c r="D30" s="75">
        <v>38.51</v>
      </c>
      <c r="E30" s="88">
        <v>38</v>
      </c>
      <c r="F30" s="78"/>
      <c r="G30" s="79">
        <v>9</v>
      </c>
      <c r="H30" s="48">
        <f t="shared" si="0"/>
        <v>9</v>
      </c>
      <c r="I30" s="46">
        <f t="shared" si="1"/>
        <v>1463.3799999999999</v>
      </c>
      <c r="J30" s="46">
        <f t="shared" si="2"/>
        <v>0</v>
      </c>
      <c r="K30" s="46">
        <f t="shared" si="3"/>
        <v>346.59</v>
      </c>
      <c r="L30" s="46">
        <f t="shared" si="4"/>
        <v>346.59</v>
      </c>
      <c r="M30" s="92">
        <v>9</v>
      </c>
    </row>
    <row r="31" spans="1:12" s="49" customFormat="1" ht="12.75">
      <c r="A31" s="82"/>
      <c r="B31" s="81"/>
      <c r="C31" s="82"/>
      <c r="D31" s="75"/>
      <c r="E31" s="83"/>
      <c r="F31" s="78"/>
      <c r="G31" s="79"/>
      <c r="H31" s="48">
        <f t="shared" si="0"/>
        <v>0</v>
      </c>
      <c r="I31" s="46">
        <f t="shared" si="1"/>
        <v>0</v>
      </c>
      <c r="J31" s="46">
        <f t="shared" si="2"/>
        <v>0</v>
      </c>
      <c r="K31" s="46">
        <f t="shared" si="3"/>
        <v>0</v>
      </c>
      <c r="L31" s="46">
        <f t="shared" si="4"/>
        <v>0</v>
      </c>
    </row>
    <row r="32" spans="1:12" s="49" customFormat="1" ht="12.75">
      <c r="A32" s="80"/>
      <c r="B32" s="73"/>
      <c r="C32" s="74"/>
      <c r="D32" s="75"/>
      <c r="E32" s="75"/>
      <c r="F32" s="78"/>
      <c r="G32" s="79"/>
      <c r="H32" s="48">
        <f>G32+F32</f>
        <v>0</v>
      </c>
      <c r="I32" s="46">
        <f>E32*D32</f>
        <v>0</v>
      </c>
      <c r="J32" s="46">
        <f>F32*D32</f>
        <v>0</v>
      </c>
      <c r="K32" s="46">
        <f>D32*G32</f>
        <v>0</v>
      </c>
      <c r="L32" s="46">
        <f>K32+J32</f>
        <v>0</v>
      </c>
    </row>
    <row r="33" spans="1:12" s="49" customFormat="1" ht="12.75">
      <c r="A33" s="52"/>
      <c r="B33" s="57"/>
      <c r="C33" s="50"/>
      <c r="D33" s="51"/>
      <c r="E33" s="67"/>
      <c r="F33" s="46"/>
      <c r="G33" s="66"/>
      <c r="H33" s="48"/>
      <c r="I33" s="47">
        <f>SUM(I9:I32)</f>
        <v>886841.6034999997</v>
      </c>
      <c r="J33" s="46">
        <f>SUM(J9:J32)</f>
        <v>36968.87020002</v>
      </c>
      <c r="K33" s="47">
        <f>SUM(K9:K32)</f>
        <v>107921.64241449999</v>
      </c>
      <c r="L33" s="47">
        <f>SUM(L9:L32)</f>
        <v>144890.51261452</v>
      </c>
    </row>
    <row r="34" spans="1:12" s="49" customFormat="1" ht="12.75">
      <c r="A34" s="94" t="s">
        <v>137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5:11" ht="14.25">
      <c r="E35" s="69"/>
      <c r="I35" s="64"/>
      <c r="K35" s="55"/>
    </row>
    <row r="36" spans="9:11" ht="14.25">
      <c r="I36" s="55"/>
      <c r="K36" s="56">
        <v>107921.64</v>
      </c>
    </row>
    <row r="37" spans="10:11" ht="14.25">
      <c r="J37" s="54"/>
      <c r="K37" s="65">
        <f>K33-K36</f>
        <v>0.0024144999915733933</v>
      </c>
    </row>
    <row r="38" ht="14.25">
      <c r="K38" s="56"/>
    </row>
    <row r="39" ht="14.25">
      <c r="K39" s="56"/>
    </row>
    <row r="40" ht="14.25">
      <c r="I40" s="64"/>
    </row>
  </sheetData>
  <sheetProtection/>
  <mergeCells count="16">
    <mergeCell ref="A1:G1"/>
    <mergeCell ref="I1:L1"/>
    <mergeCell ref="A2:L2"/>
    <mergeCell ref="A3:F3"/>
    <mergeCell ref="G3:L3"/>
    <mergeCell ref="A4:L4"/>
    <mergeCell ref="A34:L34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conditionalFormatting sqref="B10:C10 C11:C13 B14:C14 C9 C15:C32 A9:A32">
    <cfRule type="expression" priority="3" dxfId="6" stopIfTrue="1">
      <formula>'BM2'!#REF!&gt;'BM2'!#REF!</formula>
    </cfRule>
  </conditionalFormatting>
  <conditionalFormatting sqref="B10:C10 C11:C13 B14:C14 C9 C15:C32 A9:A32">
    <cfRule type="expression" priority="1" dxfId="7" stopIfTrue="1">
      <formula>'BM2'!#REF!=0</formula>
    </cfRule>
    <cfRule type="expression" priority="2" dxfId="8">
      <formula>'BM2'!#REF!&lt;'BM2'!#REF!</formula>
    </cfRule>
  </conditionalFormatting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6" r:id="rId2"/>
  <headerFooter>
    <oddHeader>&amp;C&amp;G</oddHeader>
  </headerFooter>
  <rowBreaks count="1" manualBreakCount="1">
    <brk id="23" max="11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tabSelected="1" view="pageBreakPreview" zoomScale="85" zoomScaleSheetLayoutView="85" zoomScalePageLayoutView="0" workbookViewId="0" topLeftCell="A1">
      <selection activeCell="I20" sqref="I20"/>
    </sheetView>
  </sheetViews>
  <sheetFormatPr defaultColWidth="9.140625" defaultRowHeight="15"/>
  <cols>
    <col min="1" max="1" width="6.7109375" style="90" bestFit="1" customWidth="1"/>
    <col min="2" max="2" width="53.8515625" style="53" customWidth="1"/>
    <col min="3" max="3" width="6.421875" style="53" customWidth="1"/>
    <col min="4" max="4" width="13.8515625" style="54" bestFit="1" customWidth="1"/>
    <col min="5" max="5" width="13.140625" style="55" customWidth="1"/>
    <col min="6" max="6" width="10.28125" style="53" customWidth="1"/>
    <col min="7" max="7" width="13.57421875" style="55" bestFit="1" customWidth="1"/>
    <col min="8" max="8" width="10.28125" style="53" bestFit="1" customWidth="1"/>
    <col min="9" max="9" width="14.7109375" style="53" bestFit="1" customWidth="1"/>
    <col min="10" max="10" width="12.8515625" style="53" bestFit="1" customWidth="1"/>
    <col min="11" max="11" width="13.57421875" style="53" bestFit="1" customWidth="1"/>
    <col min="12" max="12" width="12.8515625" style="53" bestFit="1" customWidth="1"/>
    <col min="13" max="13" width="10.57421875" style="53" bestFit="1" customWidth="1"/>
    <col min="14" max="16384" width="9.140625" style="53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45"/>
      <c r="I1" s="104" t="s">
        <v>40</v>
      </c>
      <c r="J1" s="104"/>
      <c r="K1" s="104"/>
      <c r="L1" s="104"/>
    </row>
    <row r="2" spans="1:12" ht="15.75">
      <c r="A2" s="105" t="s">
        <v>83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6" t="s">
        <v>86</v>
      </c>
      <c r="B3" s="107"/>
      <c r="C3" s="107"/>
      <c r="D3" s="107"/>
      <c r="E3" s="107"/>
      <c r="F3" s="107"/>
      <c r="G3" s="108" t="s">
        <v>93</v>
      </c>
      <c r="H3" s="108"/>
      <c r="I3" s="108"/>
      <c r="J3" s="108"/>
      <c r="K3" s="108"/>
      <c r="L3" s="108"/>
    </row>
    <row r="4" spans="1:12" ht="15.75">
      <c r="A4" s="106" t="s">
        <v>96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4" ht="31.5" customHeight="1">
      <c r="A5" s="97" t="s">
        <v>95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94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4.2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4.25">
      <c r="A8" s="99"/>
      <c r="B8" s="99"/>
      <c r="C8" s="99"/>
      <c r="D8" s="100"/>
      <c r="E8" s="76" t="s">
        <v>6</v>
      </c>
      <c r="F8" s="71" t="s">
        <v>7</v>
      </c>
      <c r="G8" s="72" t="s">
        <v>8</v>
      </c>
      <c r="H8" s="70" t="s">
        <v>9</v>
      </c>
      <c r="I8" s="70" t="s">
        <v>6</v>
      </c>
      <c r="J8" s="70" t="s">
        <v>7</v>
      </c>
      <c r="K8" s="70" t="s">
        <v>8</v>
      </c>
      <c r="L8" s="70" t="s">
        <v>10</v>
      </c>
    </row>
    <row r="9" spans="1:12" s="49" customFormat="1" ht="12.75">
      <c r="A9" s="89" t="s">
        <v>84</v>
      </c>
      <c r="B9" s="84" t="s">
        <v>97</v>
      </c>
      <c r="C9" s="84"/>
      <c r="D9" s="77"/>
      <c r="E9" s="85"/>
      <c r="F9" s="78"/>
      <c r="G9" s="79"/>
      <c r="H9" s="48">
        <f>G9+F9</f>
        <v>0</v>
      </c>
      <c r="I9" s="46">
        <f>E9*D9</f>
        <v>0</v>
      </c>
      <c r="J9" s="46">
        <f>F9*D9</f>
        <v>0</v>
      </c>
      <c r="K9" s="46">
        <f>D9*G9</f>
        <v>0</v>
      </c>
      <c r="L9" s="46">
        <f>K9+J9</f>
        <v>0</v>
      </c>
    </row>
    <row r="10" spans="1:12" s="49" customFormat="1" ht="12.75">
      <c r="A10" s="89" t="s">
        <v>85</v>
      </c>
      <c r="B10" s="84" t="s">
        <v>98</v>
      </c>
      <c r="C10" s="84"/>
      <c r="D10" s="77"/>
      <c r="E10" s="85"/>
      <c r="F10" s="68"/>
      <c r="G10" s="68"/>
      <c r="H10" s="48">
        <f aca="true" t="shared" si="0" ref="H10:H31">G10+F10</f>
        <v>0</v>
      </c>
      <c r="I10" s="46">
        <f aca="true" t="shared" si="1" ref="I10:I31">E10*D10</f>
        <v>0</v>
      </c>
      <c r="J10" s="46">
        <f aca="true" t="shared" si="2" ref="J10:J31">F10*D10</f>
        <v>0</v>
      </c>
      <c r="K10" s="46">
        <f aca="true" t="shared" si="3" ref="K10:K31">D10*G10</f>
        <v>0</v>
      </c>
      <c r="L10" s="46">
        <f aca="true" t="shared" si="4" ref="L10:L31">K10+J10</f>
        <v>0</v>
      </c>
    </row>
    <row r="11" spans="1:13" s="49" customFormat="1" ht="12.75">
      <c r="A11" s="87" t="s">
        <v>116</v>
      </c>
      <c r="B11" s="86" t="s">
        <v>99</v>
      </c>
      <c r="C11" s="87" t="s">
        <v>100</v>
      </c>
      <c r="D11" s="75">
        <v>3.97</v>
      </c>
      <c r="E11" s="88">
        <v>2046</v>
      </c>
      <c r="F11" s="78"/>
      <c r="G11" s="79">
        <f>477+1.395466</f>
        <v>478.395466</v>
      </c>
      <c r="H11" s="48">
        <f t="shared" si="0"/>
        <v>478.395466</v>
      </c>
      <c r="I11" s="46">
        <f t="shared" si="1"/>
        <v>8122.620000000001</v>
      </c>
      <c r="J11" s="46">
        <f t="shared" si="2"/>
        <v>0</v>
      </c>
      <c r="K11" s="46">
        <f t="shared" si="3"/>
        <v>1899.23000002</v>
      </c>
      <c r="L11" s="46">
        <f t="shared" si="4"/>
        <v>1899.23000002</v>
      </c>
      <c r="M11" s="92">
        <v>477</v>
      </c>
    </row>
    <row r="12" spans="1:15" s="49" customFormat="1" ht="25.5">
      <c r="A12" s="89" t="s">
        <v>117</v>
      </c>
      <c r="B12" s="84" t="s">
        <v>101</v>
      </c>
      <c r="C12" s="84"/>
      <c r="D12" s="77"/>
      <c r="E12" s="85"/>
      <c r="F12" s="78"/>
      <c r="G12" s="79"/>
      <c r="H12" s="48">
        <f t="shared" si="0"/>
        <v>0</v>
      </c>
      <c r="I12" s="46">
        <f t="shared" si="1"/>
        <v>0</v>
      </c>
      <c r="J12" s="46">
        <f t="shared" si="2"/>
        <v>0</v>
      </c>
      <c r="K12" s="46">
        <f t="shared" si="3"/>
        <v>0</v>
      </c>
      <c r="L12" s="46">
        <f t="shared" si="4"/>
        <v>0</v>
      </c>
      <c r="M12" s="92"/>
      <c r="O12" s="49">
        <f>5.54/3.97</f>
        <v>1.3954659949622166</v>
      </c>
    </row>
    <row r="13" spans="1:13" s="49" customFormat="1" ht="12.75">
      <c r="A13" s="89" t="s">
        <v>118</v>
      </c>
      <c r="B13" s="84" t="s">
        <v>102</v>
      </c>
      <c r="C13" s="84"/>
      <c r="D13" s="75"/>
      <c r="E13" s="85"/>
      <c r="F13" s="78"/>
      <c r="G13" s="79"/>
      <c r="H13" s="48">
        <f t="shared" si="0"/>
        <v>0</v>
      </c>
      <c r="I13" s="46">
        <f t="shared" si="1"/>
        <v>0</v>
      </c>
      <c r="J13" s="46">
        <f t="shared" si="2"/>
        <v>0</v>
      </c>
      <c r="K13" s="46">
        <f t="shared" si="3"/>
        <v>0</v>
      </c>
      <c r="L13" s="46">
        <f t="shared" si="4"/>
        <v>0</v>
      </c>
      <c r="M13" s="92"/>
    </row>
    <row r="14" spans="1:13" s="49" customFormat="1" ht="38.25">
      <c r="A14" s="87" t="s">
        <v>119</v>
      </c>
      <c r="B14" s="86" t="s">
        <v>103</v>
      </c>
      <c r="C14" s="87" t="s">
        <v>104</v>
      </c>
      <c r="D14" s="77">
        <v>10.52</v>
      </c>
      <c r="E14" s="88">
        <v>190.96</v>
      </c>
      <c r="F14" s="68"/>
      <c r="G14" s="68">
        <v>44.38</v>
      </c>
      <c r="H14" s="48">
        <f t="shared" si="0"/>
        <v>44.38</v>
      </c>
      <c r="I14" s="46">
        <f t="shared" si="1"/>
        <v>2008.8992</v>
      </c>
      <c r="J14" s="46">
        <f t="shared" si="2"/>
        <v>0</v>
      </c>
      <c r="K14" s="46">
        <f t="shared" si="3"/>
        <v>466.87760000000003</v>
      </c>
      <c r="L14" s="46">
        <f t="shared" si="4"/>
        <v>466.87760000000003</v>
      </c>
      <c r="M14" s="93">
        <v>44.38</v>
      </c>
    </row>
    <row r="15" spans="1:13" s="49" customFormat="1" ht="12.75">
      <c r="A15" s="89" t="s">
        <v>120</v>
      </c>
      <c r="B15" s="84" t="s">
        <v>105</v>
      </c>
      <c r="C15" s="84"/>
      <c r="D15" s="75"/>
      <c r="E15" s="85"/>
      <c r="F15" s="78"/>
      <c r="G15" s="79"/>
      <c r="H15" s="48">
        <f t="shared" si="0"/>
        <v>0</v>
      </c>
      <c r="I15" s="46">
        <f t="shared" si="1"/>
        <v>0</v>
      </c>
      <c r="J15" s="46">
        <f t="shared" si="2"/>
        <v>0</v>
      </c>
      <c r="K15" s="46">
        <f t="shared" si="3"/>
        <v>0</v>
      </c>
      <c r="L15" s="46">
        <f t="shared" si="4"/>
        <v>0</v>
      </c>
      <c r="M15" s="92"/>
    </row>
    <row r="16" spans="1:13" s="49" customFormat="1" ht="38.25">
      <c r="A16" s="87" t="s">
        <v>121</v>
      </c>
      <c r="B16" s="86" t="s">
        <v>106</v>
      </c>
      <c r="C16" s="87" t="s">
        <v>104</v>
      </c>
      <c r="D16" s="75">
        <v>381.54</v>
      </c>
      <c r="E16" s="88">
        <v>625.67</v>
      </c>
      <c r="F16" s="78"/>
      <c r="G16" s="79">
        <v>67.74</v>
      </c>
      <c r="H16" s="48">
        <f t="shared" si="0"/>
        <v>67.74</v>
      </c>
      <c r="I16" s="46">
        <f t="shared" si="1"/>
        <v>238718.1318</v>
      </c>
      <c r="J16" s="46">
        <f t="shared" si="2"/>
        <v>0</v>
      </c>
      <c r="K16" s="46">
        <f t="shared" si="3"/>
        <v>25845.5196</v>
      </c>
      <c r="L16" s="46">
        <f t="shared" si="4"/>
        <v>25845.5196</v>
      </c>
      <c r="M16" s="92">
        <v>67.74</v>
      </c>
    </row>
    <row r="17" spans="1:13" s="49" customFormat="1" ht="12.75">
      <c r="A17" s="89" t="s">
        <v>122</v>
      </c>
      <c r="B17" s="84" t="s">
        <v>107</v>
      </c>
      <c r="C17" s="84"/>
      <c r="D17" s="75"/>
      <c r="E17" s="85"/>
      <c r="F17" s="78"/>
      <c r="G17" s="79"/>
      <c r="H17" s="48">
        <f t="shared" si="0"/>
        <v>0</v>
      </c>
      <c r="I17" s="46">
        <f t="shared" si="1"/>
        <v>0</v>
      </c>
      <c r="J17" s="46">
        <f t="shared" si="2"/>
        <v>0</v>
      </c>
      <c r="K17" s="46">
        <f t="shared" si="3"/>
        <v>0</v>
      </c>
      <c r="L17" s="46">
        <f t="shared" si="4"/>
        <v>0</v>
      </c>
      <c r="M17" s="92"/>
    </row>
    <row r="18" spans="1:13" s="49" customFormat="1" ht="76.5">
      <c r="A18" s="87" t="s">
        <v>123</v>
      </c>
      <c r="B18" s="86" t="s">
        <v>108</v>
      </c>
      <c r="C18" s="87" t="s">
        <v>104</v>
      </c>
      <c r="D18" s="75">
        <v>83.45</v>
      </c>
      <c r="E18" s="88">
        <v>2912.85</v>
      </c>
      <c r="F18" s="78"/>
      <c r="G18" s="79">
        <v>104.94</v>
      </c>
      <c r="H18" s="48">
        <f t="shared" si="0"/>
        <v>104.94</v>
      </c>
      <c r="I18" s="46">
        <f t="shared" si="1"/>
        <v>243077.3325</v>
      </c>
      <c r="J18" s="46">
        <f t="shared" si="2"/>
        <v>0</v>
      </c>
      <c r="K18" s="46">
        <f t="shared" si="3"/>
        <v>8757.243</v>
      </c>
      <c r="L18" s="46">
        <f t="shared" si="4"/>
        <v>8757.243</v>
      </c>
      <c r="M18" s="92">
        <v>104.94</v>
      </c>
    </row>
    <row r="19" spans="1:13" s="49" customFormat="1" ht="12.75">
      <c r="A19" s="89" t="s">
        <v>124</v>
      </c>
      <c r="B19" s="84" t="s">
        <v>109</v>
      </c>
      <c r="C19" s="84"/>
      <c r="D19" s="75"/>
      <c r="E19" s="85"/>
      <c r="F19" s="78"/>
      <c r="G19" s="79"/>
      <c r="H19" s="48">
        <f t="shared" si="0"/>
        <v>0</v>
      </c>
      <c r="I19" s="46">
        <f t="shared" si="1"/>
        <v>0</v>
      </c>
      <c r="J19" s="46">
        <f t="shared" si="2"/>
        <v>0</v>
      </c>
      <c r="K19" s="46">
        <f t="shared" si="3"/>
        <v>0</v>
      </c>
      <c r="L19" s="46">
        <f t="shared" si="4"/>
        <v>0</v>
      </c>
      <c r="M19" s="92"/>
    </row>
    <row r="20" spans="1:13" s="49" customFormat="1" ht="51">
      <c r="A20" s="87" t="s">
        <v>125</v>
      </c>
      <c r="B20" s="86" t="s">
        <v>110</v>
      </c>
      <c r="C20" s="87" t="s">
        <v>17</v>
      </c>
      <c r="D20" s="75">
        <v>32.7</v>
      </c>
      <c r="E20" s="88">
        <v>1581</v>
      </c>
      <c r="F20" s="78"/>
      <c r="G20" s="79"/>
      <c r="H20" s="48">
        <f t="shared" si="0"/>
        <v>0</v>
      </c>
      <c r="I20" s="46">
        <f t="shared" si="1"/>
        <v>51698.700000000004</v>
      </c>
      <c r="J20" s="46">
        <f t="shared" si="2"/>
        <v>0</v>
      </c>
      <c r="K20" s="46">
        <f t="shared" si="3"/>
        <v>0</v>
      </c>
      <c r="L20" s="46">
        <f t="shared" si="4"/>
        <v>0</v>
      </c>
      <c r="M20" s="92"/>
    </row>
    <row r="21" spans="1:13" s="49" customFormat="1" ht="12.75">
      <c r="A21" s="89" t="s">
        <v>126</v>
      </c>
      <c r="B21" s="84" t="s">
        <v>111</v>
      </c>
      <c r="C21" s="84"/>
      <c r="D21" s="75"/>
      <c r="E21" s="85"/>
      <c r="F21" s="78"/>
      <c r="G21" s="79"/>
      <c r="H21" s="48">
        <f t="shared" si="0"/>
        <v>0</v>
      </c>
      <c r="I21" s="46">
        <f t="shared" si="1"/>
        <v>0</v>
      </c>
      <c r="J21" s="46">
        <f t="shared" si="2"/>
        <v>0</v>
      </c>
      <c r="K21" s="46">
        <f t="shared" si="3"/>
        <v>0</v>
      </c>
      <c r="L21" s="46">
        <f t="shared" si="4"/>
        <v>0</v>
      </c>
      <c r="M21" s="92"/>
    </row>
    <row r="22" spans="1:13" s="49" customFormat="1" ht="51">
      <c r="A22" s="87" t="s">
        <v>127</v>
      </c>
      <c r="B22" s="86" t="s">
        <v>112</v>
      </c>
      <c r="C22" s="87" t="s">
        <v>100</v>
      </c>
      <c r="D22" s="75">
        <v>55.04</v>
      </c>
      <c r="E22" s="88">
        <v>1203</v>
      </c>
      <c r="F22" s="78"/>
      <c r="G22" s="79"/>
      <c r="H22" s="48">
        <f t="shared" si="0"/>
        <v>0</v>
      </c>
      <c r="I22" s="46">
        <f t="shared" si="1"/>
        <v>66213.12</v>
      </c>
      <c r="J22" s="46">
        <f t="shared" si="2"/>
        <v>0</v>
      </c>
      <c r="K22" s="46">
        <f t="shared" si="3"/>
        <v>0</v>
      </c>
      <c r="L22" s="46">
        <f t="shared" si="4"/>
        <v>0</v>
      </c>
      <c r="M22" s="92"/>
    </row>
    <row r="23" spans="1:13" s="49" customFormat="1" ht="12.75">
      <c r="A23" s="89" t="s">
        <v>128</v>
      </c>
      <c r="B23" s="84" t="s">
        <v>113</v>
      </c>
      <c r="C23" s="84"/>
      <c r="D23" s="75"/>
      <c r="E23" s="85"/>
      <c r="F23" s="78"/>
      <c r="G23" s="79"/>
      <c r="H23" s="48">
        <f t="shared" si="0"/>
        <v>0</v>
      </c>
      <c r="I23" s="46">
        <f t="shared" si="1"/>
        <v>0</v>
      </c>
      <c r="J23" s="46">
        <f t="shared" si="2"/>
        <v>0</v>
      </c>
      <c r="K23" s="46">
        <f t="shared" si="3"/>
        <v>0</v>
      </c>
      <c r="L23" s="46">
        <f t="shared" si="4"/>
        <v>0</v>
      </c>
      <c r="M23" s="92"/>
    </row>
    <row r="24" spans="1:13" s="49" customFormat="1" ht="76.5">
      <c r="A24" s="87" t="s">
        <v>129</v>
      </c>
      <c r="B24" s="86" t="s">
        <v>114</v>
      </c>
      <c r="C24" s="87" t="s">
        <v>100</v>
      </c>
      <c r="D24" s="75">
        <v>64.33</v>
      </c>
      <c r="E24" s="88">
        <v>2046</v>
      </c>
      <c r="F24" s="78"/>
      <c r="G24" s="79"/>
      <c r="H24" s="48">
        <f t="shared" si="0"/>
        <v>0</v>
      </c>
      <c r="I24" s="46">
        <f t="shared" si="1"/>
        <v>131619.18</v>
      </c>
      <c r="J24" s="46">
        <f t="shared" si="2"/>
        <v>0</v>
      </c>
      <c r="K24" s="46">
        <f t="shared" si="3"/>
        <v>0</v>
      </c>
      <c r="L24" s="46">
        <f t="shared" si="4"/>
        <v>0</v>
      </c>
      <c r="M24" s="92"/>
    </row>
    <row r="25" spans="1:13" s="49" customFormat="1" ht="12.75">
      <c r="A25" s="89" t="s">
        <v>130</v>
      </c>
      <c r="B25" s="84" t="s">
        <v>87</v>
      </c>
      <c r="C25" s="84"/>
      <c r="D25" s="75"/>
      <c r="E25" s="85"/>
      <c r="F25" s="78"/>
      <c r="G25" s="79"/>
      <c r="H25" s="48">
        <f t="shared" si="0"/>
        <v>0</v>
      </c>
      <c r="I25" s="46">
        <f t="shared" si="1"/>
        <v>0</v>
      </c>
      <c r="J25" s="46">
        <f t="shared" si="2"/>
        <v>0</v>
      </c>
      <c r="K25" s="46">
        <f t="shared" si="3"/>
        <v>0</v>
      </c>
      <c r="L25" s="46">
        <f t="shared" si="4"/>
        <v>0</v>
      </c>
      <c r="M25" s="92"/>
    </row>
    <row r="26" spans="1:13" s="49" customFormat="1" ht="51">
      <c r="A26" s="87" t="s">
        <v>131</v>
      </c>
      <c r="B26" s="86" t="s">
        <v>115</v>
      </c>
      <c r="C26" s="87" t="s">
        <v>17</v>
      </c>
      <c r="D26" s="75">
        <v>11.22</v>
      </c>
      <c r="E26" s="88">
        <v>1918</v>
      </c>
      <c r="F26" s="78"/>
      <c r="G26" s="79"/>
      <c r="H26" s="48">
        <f t="shared" si="0"/>
        <v>0</v>
      </c>
      <c r="I26" s="46">
        <f t="shared" si="1"/>
        <v>21519.960000000003</v>
      </c>
      <c r="J26" s="46">
        <f t="shared" si="2"/>
        <v>0</v>
      </c>
      <c r="K26" s="46">
        <f t="shared" si="3"/>
        <v>0</v>
      </c>
      <c r="L26" s="46">
        <f t="shared" si="4"/>
        <v>0</v>
      </c>
      <c r="M26" s="92"/>
    </row>
    <row r="27" spans="1:13" s="49" customFormat="1" ht="38.25">
      <c r="A27" s="87" t="s">
        <v>132</v>
      </c>
      <c r="B27" s="86" t="s">
        <v>88</v>
      </c>
      <c r="C27" s="87" t="s">
        <v>89</v>
      </c>
      <c r="D27" s="75">
        <v>1384.47</v>
      </c>
      <c r="E27" s="88">
        <v>38</v>
      </c>
      <c r="F27" s="78"/>
      <c r="G27" s="79"/>
      <c r="H27" s="48">
        <f t="shared" si="0"/>
        <v>0</v>
      </c>
      <c r="I27" s="46">
        <f t="shared" si="1"/>
        <v>52609.86</v>
      </c>
      <c r="J27" s="46">
        <f t="shared" si="2"/>
        <v>0</v>
      </c>
      <c r="K27" s="46">
        <f t="shared" si="3"/>
        <v>0</v>
      </c>
      <c r="L27" s="46">
        <f t="shared" si="4"/>
        <v>0</v>
      </c>
      <c r="M27" s="92"/>
    </row>
    <row r="28" spans="1:13" s="49" customFormat="1" ht="38.25">
      <c r="A28" s="87" t="s">
        <v>133</v>
      </c>
      <c r="B28" s="86" t="s">
        <v>90</v>
      </c>
      <c r="C28" s="87" t="s">
        <v>89</v>
      </c>
      <c r="D28" s="75">
        <v>252.91</v>
      </c>
      <c r="E28" s="88">
        <v>38</v>
      </c>
      <c r="F28" s="78"/>
      <c r="G28" s="79"/>
      <c r="H28" s="48">
        <f t="shared" si="0"/>
        <v>0</v>
      </c>
      <c r="I28" s="46">
        <f t="shared" si="1"/>
        <v>9610.58</v>
      </c>
      <c r="J28" s="46">
        <f t="shared" si="2"/>
        <v>0</v>
      </c>
      <c r="K28" s="46">
        <f t="shared" si="3"/>
        <v>0</v>
      </c>
      <c r="L28" s="46">
        <f t="shared" si="4"/>
        <v>0</v>
      </c>
      <c r="M28" s="92"/>
    </row>
    <row r="29" spans="1:13" s="49" customFormat="1" ht="38.25">
      <c r="A29" s="87" t="s">
        <v>134</v>
      </c>
      <c r="B29" s="86" t="s">
        <v>91</v>
      </c>
      <c r="C29" s="87" t="s">
        <v>89</v>
      </c>
      <c r="D29" s="75">
        <v>1583.68</v>
      </c>
      <c r="E29" s="88">
        <v>38</v>
      </c>
      <c r="F29" s="78"/>
      <c r="G29" s="79"/>
      <c r="H29" s="48">
        <f t="shared" si="0"/>
        <v>0</v>
      </c>
      <c r="I29" s="46">
        <f t="shared" si="1"/>
        <v>60179.840000000004</v>
      </c>
      <c r="J29" s="46">
        <f t="shared" si="2"/>
        <v>0</v>
      </c>
      <c r="K29" s="46">
        <f t="shared" si="3"/>
        <v>0</v>
      </c>
      <c r="L29" s="46">
        <f t="shared" si="4"/>
        <v>0</v>
      </c>
      <c r="M29" s="92"/>
    </row>
    <row r="30" spans="1:13" s="49" customFormat="1" ht="25.5">
      <c r="A30" s="87" t="s">
        <v>135</v>
      </c>
      <c r="B30" s="86" t="s">
        <v>92</v>
      </c>
      <c r="C30" s="87" t="s">
        <v>89</v>
      </c>
      <c r="D30" s="75">
        <v>38.51</v>
      </c>
      <c r="E30" s="88">
        <v>38</v>
      </c>
      <c r="F30" s="78"/>
      <c r="G30" s="79"/>
      <c r="H30" s="48">
        <f t="shared" si="0"/>
        <v>0</v>
      </c>
      <c r="I30" s="46">
        <f t="shared" si="1"/>
        <v>1463.3799999999999</v>
      </c>
      <c r="J30" s="46">
        <f t="shared" si="2"/>
        <v>0</v>
      </c>
      <c r="K30" s="46">
        <f t="shared" si="3"/>
        <v>0</v>
      </c>
      <c r="L30" s="46">
        <f t="shared" si="4"/>
        <v>0</v>
      </c>
      <c r="M30" s="92"/>
    </row>
    <row r="31" spans="1:12" s="49" customFormat="1" ht="12.75">
      <c r="A31" s="82"/>
      <c r="B31" s="81"/>
      <c r="C31" s="82"/>
      <c r="D31" s="75"/>
      <c r="E31" s="83"/>
      <c r="F31" s="78"/>
      <c r="G31" s="79"/>
      <c r="H31" s="48">
        <f t="shared" si="0"/>
        <v>0</v>
      </c>
      <c r="I31" s="46">
        <f t="shared" si="1"/>
        <v>0</v>
      </c>
      <c r="J31" s="46">
        <f t="shared" si="2"/>
        <v>0</v>
      </c>
      <c r="K31" s="46">
        <f t="shared" si="3"/>
        <v>0</v>
      </c>
      <c r="L31" s="46">
        <f t="shared" si="4"/>
        <v>0</v>
      </c>
    </row>
    <row r="32" spans="1:12" s="49" customFormat="1" ht="12.75">
      <c r="A32" s="80"/>
      <c r="B32" s="73"/>
      <c r="C32" s="74"/>
      <c r="D32" s="75"/>
      <c r="E32" s="75"/>
      <c r="F32" s="78"/>
      <c r="G32" s="79"/>
      <c r="H32" s="48">
        <f>G32+F32</f>
        <v>0</v>
      </c>
      <c r="I32" s="46">
        <f>E32*D32</f>
        <v>0</v>
      </c>
      <c r="J32" s="46">
        <f>F32*D32</f>
        <v>0</v>
      </c>
      <c r="K32" s="46">
        <f>D32*G32</f>
        <v>0</v>
      </c>
      <c r="L32" s="46">
        <f>K32+J32</f>
        <v>0</v>
      </c>
    </row>
    <row r="33" spans="1:12" s="49" customFormat="1" ht="12.75">
      <c r="A33" s="52"/>
      <c r="B33" s="57"/>
      <c r="C33" s="50"/>
      <c r="D33" s="51"/>
      <c r="E33" s="67"/>
      <c r="F33" s="46"/>
      <c r="G33" s="66"/>
      <c r="H33" s="48"/>
      <c r="I33" s="47">
        <f>SUM(I9:I32)</f>
        <v>886841.6034999997</v>
      </c>
      <c r="J33" s="47">
        <f>SUM(J9:J32)</f>
        <v>0</v>
      </c>
      <c r="K33" s="47">
        <f>SUM(K9:K32)</f>
        <v>36968.87020002</v>
      </c>
      <c r="L33" s="47">
        <f>SUM(L9:L32)</f>
        <v>36968.87020002</v>
      </c>
    </row>
    <row r="34" spans="1:12" s="49" customFormat="1" ht="12.75">
      <c r="A34" s="94" t="s">
        <v>136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5:11" ht="14.25">
      <c r="E35" s="69"/>
      <c r="I35" s="64"/>
      <c r="K35" s="55"/>
    </row>
    <row r="36" spans="9:11" ht="14.25">
      <c r="I36" s="55"/>
      <c r="K36" s="56"/>
    </row>
    <row r="37" spans="10:12" ht="14.25">
      <c r="J37" s="54"/>
      <c r="K37" s="65">
        <v>36968.87</v>
      </c>
      <c r="L37" s="54"/>
    </row>
    <row r="38" ht="14.25">
      <c r="K38" s="56"/>
    </row>
    <row r="39" ht="14.25">
      <c r="K39" s="56"/>
    </row>
    <row r="40" ht="14.25">
      <c r="I40" s="64"/>
    </row>
  </sheetData>
  <sheetProtection/>
  <mergeCells count="16">
    <mergeCell ref="A1:G1"/>
    <mergeCell ref="I1:L1"/>
    <mergeCell ref="A2:L2"/>
    <mergeCell ref="A3:F3"/>
    <mergeCell ref="G3:L3"/>
    <mergeCell ref="A4:L4"/>
    <mergeCell ref="A34:L34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conditionalFormatting sqref="B10:C10 C11:C13 B14:C14 C9 C15:C32 A9:A32">
    <cfRule type="expression" priority="3" dxfId="6" stopIfTrue="1">
      <formula>'BM1'!#REF!&gt;'BM1'!#REF!</formula>
    </cfRule>
  </conditionalFormatting>
  <conditionalFormatting sqref="B10:C10 C11:C13 B14:C14 C9 C15:C32 A9:A32">
    <cfRule type="expression" priority="1" dxfId="7" stopIfTrue="1">
      <formula>'BM1'!#REF!=0</formula>
    </cfRule>
    <cfRule type="expression" priority="2" dxfId="8">
      <formula>'BM1'!#REF!&lt;'BM1'!#REF!</formula>
    </cfRule>
  </conditionalFormatting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6" r:id="rId2"/>
  <headerFooter>
    <oddHeader>&amp;C&amp;G</oddHeader>
  </headerFooter>
  <rowBreaks count="1" manualBreakCount="1">
    <brk id="23" max="11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09"/>
      <c r="B1" s="109"/>
      <c r="C1" s="109"/>
      <c r="D1" s="109"/>
      <c r="E1" s="109"/>
      <c r="F1" s="109"/>
      <c r="G1" s="109"/>
      <c r="H1" s="1"/>
      <c r="I1" s="110" t="s">
        <v>37</v>
      </c>
      <c r="J1" s="110"/>
      <c r="K1" s="110"/>
      <c r="L1" s="110"/>
    </row>
    <row r="2" spans="1:12" ht="15.75">
      <c r="A2" s="111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5.75">
      <c r="A3" s="112" t="s">
        <v>22</v>
      </c>
      <c r="B3" s="113"/>
      <c r="C3" s="113"/>
      <c r="D3" s="113"/>
      <c r="E3" s="113"/>
      <c r="F3" s="113"/>
      <c r="G3" s="114" t="s">
        <v>38</v>
      </c>
      <c r="H3" s="114"/>
      <c r="I3" s="114"/>
      <c r="J3" s="114"/>
      <c r="K3" s="114"/>
      <c r="L3" s="114"/>
    </row>
    <row r="4" spans="1:12" ht="52.5" customHeight="1">
      <c r="A4" s="112" t="s">
        <v>24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63.75" customHeight="1">
      <c r="A5" s="119" t="s">
        <v>23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.75">
      <c r="A6" s="120" t="s">
        <v>25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>
      <c r="A7" s="121" t="s">
        <v>0</v>
      </c>
      <c r="B7" s="121" t="s">
        <v>2</v>
      </c>
      <c r="C7" s="121" t="s">
        <v>1</v>
      </c>
      <c r="D7" s="121" t="s">
        <v>3</v>
      </c>
      <c r="E7" s="122" t="s">
        <v>4</v>
      </c>
      <c r="F7" s="122"/>
      <c r="G7" s="122"/>
      <c r="H7" s="122"/>
      <c r="I7" s="123" t="s">
        <v>5</v>
      </c>
      <c r="J7" s="123"/>
      <c r="K7" s="123"/>
      <c r="L7" s="123"/>
    </row>
    <row r="8" spans="1:12" ht="15.75">
      <c r="A8" s="121"/>
      <c r="B8" s="121"/>
      <c r="C8" s="121"/>
      <c r="D8" s="121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15" t="s">
        <v>18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18" t="s">
        <v>39</v>
      </c>
      <c r="B26" s="118"/>
      <c r="C26" s="118"/>
      <c r="D26" s="118"/>
      <c r="E26" s="118"/>
      <c r="F26" s="118"/>
      <c r="G26" s="118"/>
      <c r="H26" s="118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58" customWidth="1"/>
    <col min="2" max="2" width="66.57421875" style="61" customWidth="1"/>
  </cols>
  <sheetData>
    <row r="4" spans="1:2" s="59" customFormat="1" ht="15">
      <c r="A4" s="60" t="s">
        <v>41</v>
      </c>
      <c r="B4" s="60" t="s">
        <v>42</v>
      </c>
    </row>
    <row r="5" spans="1:2" ht="21.75" customHeight="1">
      <c r="A5" s="62" t="s">
        <v>43</v>
      </c>
      <c r="B5" s="63" t="s">
        <v>45</v>
      </c>
    </row>
    <row r="6" spans="1:2" ht="21.75" customHeight="1">
      <c r="A6" s="62" t="s">
        <v>44</v>
      </c>
      <c r="B6" s="63" t="s">
        <v>46</v>
      </c>
    </row>
    <row r="7" spans="1:2" ht="21.75" customHeight="1">
      <c r="A7" s="62" t="s">
        <v>48</v>
      </c>
      <c r="B7" s="63" t="s">
        <v>47</v>
      </c>
    </row>
    <row r="8" spans="1:2" ht="21.75" customHeight="1">
      <c r="A8" s="62" t="s">
        <v>49</v>
      </c>
      <c r="B8" s="63" t="s">
        <v>50</v>
      </c>
    </row>
    <row r="9" spans="1:2" ht="21.75" customHeight="1">
      <c r="A9" s="62" t="s">
        <v>49</v>
      </c>
      <c r="B9" s="63" t="s">
        <v>51</v>
      </c>
    </row>
    <row r="10" spans="1:2" ht="21.75" customHeight="1">
      <c r="A10" s="62" t="s">
        <v>52</v>
      </c>
      <c r="B10" s="63" t="s">
        <v>53</v>
      </c>
    </row>
    <row r="11" spans="1:2" ht="21.75" customHeight="1">
      <c r="A11" s="62" t="s">
        <v>54</v>
      </c>
      <c r="B11" s="63" t="s">
        <v>55</v>
      </c>
    </row>
    <row r="12" spans="1:2" ht="21.75" customHeight="1">
      <c r="A12" s="62" t="s">
        <v>56</v>
      </c>
      <c r="B12" s="63" t="s">
        <v>57</v>
      </c>
    </row>
    <row r="13" spans="1:2" ht="21.75" customHeight="1">
      <c r="A13" s="62" t="s">
        <v>56</v>
      </c>
      <c r="B13" s="63" t="s">
        <v>58</v>
      </c>
    </row>
    <row r="14" spans="1:2" ht="21.75" customHeight="1">
      <c r="A14" s="62" t="s">
        <v>59</v>
      </c>
      <c r="B14" s="63" t="s">
        <v>60</v>
      </c>
    </row>
    <row r="15" spans="1:2" ht="21.75" customHeight="1">
      <c r="A15" s="62" t="s">
        <v>61</v>
      </c>
      <c r="B15" s="63" t="s">
        <v>62</v>
      </c>
    </row>
    <row r="16" spans="1:2" ht="21.75" customHeight="1">
      <c r="A16" s="62" t="s">
        <v>63</v>
      </c>
      <c r="B16" s="63" t="s">
        <v>64</v>
      </c>
    </row>
    <row r="17" spans="1:2" ht="21.75" customHeight="1">
      <c r="A17" s="62" t="s">
        <v>56</v>
      </c>
      <c r="B17" s="63" t="s">
        <v>65</v>
      </c>
    </row>
    <row r="18" spans="1:2" ht="21.75" customHeight="1">
      <c r="A18" s="62" t="s">
        <v>56</v>
      </c>
      <c r="B18" s="63" t="s">
        <v>66</v>
      </c>
    </row>
    <row r="19" spans="1:2" ht="21.75" customHeight="1">
      <c r="A19" s="62" t="s">
        <v>59</v>
      </c>
      <c r="B19" s="63" t="s">
        <v>67</v>
      </c>
    </row>
    <row r="20" spans="1:2" ht="21.75" customHeight="1">
      <c r="A20" s="62" t="s">
        <v>59</v>
      </c>
      <c r="B20" s="63" t="s">
        <v>68</v>
      </c>
    </row>
    <row r="21" spans="1:2" ht="21.75" customHeight="1">
      <c r="A21" s="62" t="s">
        <v>56</v>
      </c>
      <c r="B21" s="63" t="s">
        <v>69</v>
      </c>
    </row>
    <row r="22" spans="1:2" ht="21.75" customHeight="1">
      <c r="A22" s="62" t="s">
        <v>59</v>
      </c>
      <c r="B22" s="63" t="s">
        <v>70</v>
      </c>
    </row>
    <row r="23" spans="1:2" ht="21.75" customHeight="1">
      <c r="A23" s="62" t="s">
        <v>71</v>
      </c>
      <c r="B23" s="63" t="s">
        <v>72</v>
      </c>
    </row>
    <row r="24" spans="1:2" ht="21.75" customHeight="1">
      <c r="A24" s="62" t="s">
        <v>71</v>
      </c>
      <c r="B24" s="63" t="s">
        <v>73</v>
      </c>
    </row>
    <row r="25" spans="1:2" ht="21.75" customHeight="1">
      <c r="A25" s="62" t="s">
        <v>74</v>
      </c>
      <c r="B25" s="63" t="s">
        <v>75</v>
      </c>
    </row>
    <row r="26" spans="1:2" ht="21.75" customHeight="1">
      <c r="A26" s="62" t="s">
        <v>74</v>
      </c>
      <c r="B26" s="63" t="s">
        <v>76</v>
      </c>
    </row>
    <row r="27" spans="1:2" ht="21.75" customHeight="1">
      <c r="A27" s="62" t="s">
        <v>74</v>
      </c>
      <c r="B27" s="63" t="s">
        <v>77</v>
      </c>
    </row>
    <row r="28" spans="1:2" ht="21.75" customHeight="1">
      <c r="A28" s="62" t="s">
        <v>78</v>
      </c>
      <c r="B28" s="63" t="s">
        <v>79</v>
      </c>
    </row>
    <row r="29" spans="1:2" ht="21.75" customHeight="1">
      <c r="A29" s="62" t="s">
        <v>80</v>
      </c>
      <c r="B29" s="63" t="s">
        <v>81</v>
      </c>
    </row>
    <row r="30" spans="1:2" ht="21.75" customHeight="1">
      <c r="A30" s="62" t="s">
        <v>80</v>
      </c>
      <c r="B30" s="63" t="s">
        <v>82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2023-12-19T12:18:14Z</cp:lastPrinted>
  <dcterms:created xsi:type="dcterms:W3CDTF">2011-07-19T23:11:14Z</dcterms:created>
  <dcterms:modified xsi:type="dcterms:W3CDTF">2024-01-10T12:04:44Z</dcterms:modified>
  <cp:category/>
  <cp:version/>
  <cp:contentType/>
  <cp:contentStatus/>
</cp:coreProperties>
</file>