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tabRatio="890" activeTab="0"/>
  </bookViews>
  <sheets>
    <sheet name="BM2" sheetId="1" r:id="rId1"/>
    <sheet name="BM1" sheetId="2" r:id="rId2"/>
    <sheet name="BM10" sheetId="3" state="hidden" r:id="rId3"/>
    <sheet name="Plan1" sheetId="4" state="hidden" r:id="rId4"/>
  </sheets>
  <externalReferences>
    <externalReference r:id="rId7"/>
  </externalReferences>
  <definedNames>
    <definedName name="ada" localSheetId="1">#REF!</definedName>
    <definedName name="ada" localSheetId="2">#REF!</definedName>
    <definedName name="ada" localSheetId="0">#REF!</definedName>
    <definedName name="ada">#REF!</definedName>
    <definedName name="AREA" localSheetId="1">#REF!</definedName>
    <definedName name="AREA" localSheetId="2">#REF!</definedName>
    <definedName name="AREA" localSheetId="0">#REF!</definedName>
    <definedName name="AREA">#REF!</definedName>
    <definedName name="_xlnm.Print_Area" localSheetId="1">'BM1'!$A$1:$L$79</definedName>
    <definedName name="_xlnm.Print_Area" localSheetId="2">'BM10'!$A$1:$L$26</definedName>
    <definedName name="_xlnm.Print_Area" localSheetId="0">'BM2'!$A$1:$L$79</definedName>
    <definedName name="BDI" localSheetId="1">#REF!</definedName>
    <definedName name="BDI" localSheetId="2">#REF!</definedName>
    <definedName name="BDI" localSheetId="0">#REF!</definedName>
    <definedName name="BDI">#REF!</definedName>
    <definedName name="bm_3" localSheetId="1">#REF!</definedName>
    <definedName name="bm_3" localSheetId="2">#REF!</definedName>
    <definedName name="bm_3" localSheetId="0">#REF!</definedName>
    <definedName name="bm_3">#REF!</definedName>
    <definedName name="Boleto" localSheetId="1">#REF!</definedName>
    <definedName name="Boleto" localSheetId="2">#REF!</definedName>
    <definedName name="Boleto" localSheetId="0">#REF!</definedName>
    <definedName name="Boleto">#REF!</definedName>
    <definedName name="cimento" localSheetId="1">#REF!</definedName>
    <definedName name="cimento" localSheetId="2">#REF!</definedName>
    <definedName name="cimento" localSheetId="0">#REF!</definedName>
    <definedName name="cimento">#REF!</definedName>
    <definedName name="EEEEEEEEEEEEEEEEEEEEEE" localSheetId="1">#REF!</definedName>
    <definedName name="EEEEEEEEEEEEEEEEEEEEEE" localSheetId="2">#REF!</definedName>
    <definedName name="EEEEEEEEEEEEEEEEEEEEEE" localSheetId="0">#REF!</definedName>
    <definedName name="EEEEEEEEEEEEEEEEEEEEEE">#REF!</definedName>
    <definedName name="gdada" localSheetId="1">#REF!</definedName>
    <definedName name="gdada" localSheetId="2">#REF!</definedName>
    <definedName name="gdada" localSheetId="0">#REF!</definedName>
    <definedName name="gdada">#REF!</definedName>
    <definedName name="GGGS" localSheetId="1">#REF!</definedName>
    <definedName name="GGGS" localSheetId="2">#REF!</definedName>
    <definedName name="GGGS" localSheetId="0">#REF!</definedName>
    <definedName name="GGGS">#REF!</definedName>
    <definedName name="jj" localSheetId="1">#REF!</definedName>
    <definedName name="jj" localSheetId="2">#REF!</definedName>
    <definedName name="jj" localSheetId="0">#REF!</definedName>
    <definedName name="jj">#REF!</definedName>
    <definedName name="P.1" localSheetId="1">#REF!</definedName>
    <definedName name="P.1" localSheetId="2">#REF!</definedName>
    <definedName name="P.1" localSheetId="0">#REF!</definedName>
    <definedName name="P.1">#REF!</definedName>
    <definedName name="P.10" localSheetId="1">#REF!</definedName>
    <definedName name="P.10" localSheetId="2">#REF!</definedName>
    <definedName name="P.10" localSheetId="0">#REF!</definedName>
    <definedName name="P.10">#REF!</definedName>
    <definedName name="P.11" localSheetId="1">#REF!</definedName>
    <definedName name="P.11" localSheetId="2">#REF!</definedName>
    <definedName name="P.11" localSheetId="0">#REF!</definedName>
    <definedName name="P.11">#REF!</definedName>
    <definedName name="P.12" localSheetId="1">#REF!</definedName>
    <definedName name="P.12" localSheetId="2">#REF!</definedName>
    <definedName name="P.12" localSheetId="0">#REF!</definedName>
    <definedName name="P.12">#REF!</definedName>
    <definedName name="P.13" localSheetId="1">#REF!</definedName>
    <definedName name="P.13" localSheetId="2">#REF!</definedName>
    <definedName name="P.13" localSheetId="0">#REF!</definedName>
    <definedName name="P.13">#REF!</definedName>
    <definedName name="P.14" localSheetId="1">#REF!</definedName>
    <definedName name="P.14" localSheetId="2">#REF!</definedName>
    <definedName name="P.14" localSheetId="0">#REF!</definedName>
    <definedName name="P.14">#REF!</definedName>
    <definedName name="P.15" localSheetId="1">#REF!</definedName>
    <definedName name="P.15" localSheetId="2">#REF!</definedName>
    <definedName name="P.15" localSheetId="0">#REF!</definedName>
    <definedName name="P.15">#REF!</definedName>
    <definedName name="P.2" localSheetId="1">#REF!</definedName>
    <definedName name="P.2" localSheetId="2">#REF!</definedName>
    <definedName name="P.2" localSheetId="0">#REF!</definedName>
    <definedName name="P.2">#REF!</definedName>
    <definedName name="P.3" localSheetId="1">#REF!</definedName>
    <definedName name="P.3" localSheetId="2">#REF!</definedName>
    <definedName name="P.3" localSheetId="0">#REF!</definedName>
    <definedName name="P.3">#REF!</definedName>
    <definedName name="P.4" localSheetId="1">#REF!</definedName>
    <definedName name="P.4" localSheetId="2">#REF!</definedName>
    <definedName name="P.4" localSheetId="0">#REF!</definedName>
    <definedName name="P.4">#REF!</definedName>
    <definedName name="P.5" localSheetId="1">#REF!</definedName>
    <definedName name="P.5" localSheetId="2">#REF!</definedName>
    <definedName name="P.5" localSheetId="0">#REF!</definedName>
    <definedName name="P.5">#REF!</definedName>
    <definedName name="P.6" localSheetId="1">#REF!</definedName>
    <definedName name="P.6" localSheetId="2">#REF!</definedName>
    <definedName name="P.6" localSheetId="0">#REF!</definedName>
    <definedName name="P.6">#REF!</definedName>
    <definedName name="P.7" localSheetId="1">#REF!</definedName>
    <definedName name="P.7" localSheetId="2">#REF!</definedName>
    <definedName name="P.7" localSheetId="0">#REF!</definedName>
    <definedName name="P.7">#REF!</definedName>
    <definedName name="P.8" localSheetId="1">#REF!</definedName>
    <definedName name="P.8" localSheetId="2">#REF!</definedName>
    <definedName name="P.8" localSheetId="0">#REF!</definedName>
    <definedName name="P.8">#REF!</definedName>
    <definedName name="P.9" localSheetId="1">#REF!</definedName>
    <definedName name="P.9" localSheetId="2">#REF!</definedName>
    <definedName name="P.9" localSheetId="0">#REF!</definedName>
    <definedName name="P.9">#REF!</definedName>
    <definedName name="PP1.1" localSheetId="1">#REF!</definedName>
    <definedName name="PP1.1" localSheetId="2">#REF!</definedName>
    <definedName name="PP1.1" localSheetId="0">#REF!</definedName>
    <definedName name="PP1.1">#REF!</definedName>
    <definedName name="PP1.10" localSheetId="1">#REF!</definedName>
    <definedName name="PP1.10" localSheetId="2">#REF!</definedName>
    <definedName name="PP1.10" localSheetId="0">#REF!</definedName>
    <definedName name="PP1.10">#REF!</definedName>
    <definedName name="PP1.11" localSheetId="1">#REF!</definedName>
    <definedName name="PP1.11" localSheetId="2">#REF!</definedName>
    <definedName name="PP1.11" localSheetId="0">#REF!</definedName>
    <definedName name="PP1.11">#REF!</definedName>
    <definedName name="PP1.12" localSheetId="1">#REF!</definedName>
    <definedName name="PP1.12" localSheetId="2">#REF!</definedName>
    <definedName name="PP1.12" localSheetId="0">#REF!</definedName>
    <definedName name="PP1.12">#REF!</definedName>
    <definedName name="PP1.13" localSheetId="1">#REF!</definedName>
    <definedName name="PP1.13" localSheetId="2">#REF!</definedName>
    <definedName name="PP1.13" localSheetId="0">#REF!</definedName>
    <definedName name="PP1.13">#REF!</definedName>
    <definedName name="PP1.14" localSheetId="1">#REF!</definedName>
    <definedName name="PP1.14" localSheetId="2">#REF!</definedName>
    <definedName name="PP1.14" localSheetId="0">#REF!</definedName>
    <definedName name="PP1.14">#REF!</definedName>
    <definedName name="PP1.15" localSheetId="1">#REF!</definedName>
    <definedName name="PP1.15" localSheetId="2">#REF!</definedName>
    <definedName name="PP1.15" localSheetId="0">#REF!</definedName>
    <definedName name="PP1.15">#REF!</definedName>
    <definedName name="PP1.2" localSheetId="1">#REF!</definedName>
    <definedName name="PP1.2" localSheetId="2">#REF!</definedName>
    <definedName name="PP1.2" localSheetId="0">#REF!</definedName>
    <definedName name="PP1.2">#REF!</definedName>
    <definedName name="PP1.3" localSheetId="1">#REF!</definedName>
    <definedName name="PP1.3" localSheetId="2">#REF!</definedName>
    <definedName name="PP1.3" localSheetId="0">#REF!</definedName>
    <definedName name="PP1.3">#REF!</definedName>
    <definedName name="PP1.4" localSheetId="1">#REF!</definedName>
    <definedName name="PP1.4" localSheetId="2">#REF!</definedName>
    <definedName name="PP1.4" localSheetId="0">#REF!</definedName>
    <definedName name="PP1.4">#REF!</definedName>
    <definedName name="PP1.5" localSheetId="1">#REF!</definedName>
    <definedName name="PP1.5" localSheetId="2">#REF!</definedName>
    <definedName name="PP1.5" localSheetId="0">#REF!</definedName>
    <definedName name="PP1.5">#REF!</definedName>
    <definedName name="PP1.6" localSheetId="1">#REF!</definedName>
    <definedName name="PP1.6" localSheetId="2">#REF!</definedName>
    <definedName name="PP1.6" localSheetId="0">#REF!</definedName>
    <definedName name="PP1.6">#REF!</definedName>
    <definedName name="PP1.7" localSheetId="1">#REF!</definedName>
    <definedName name="PP1.7" localSheetId="2">#REF!</definedName>
    <definedName name="PP1.7" localSheetId="0">#REF!</definedName>
    <definedName name="PP1.7">#REF!</definedName>
    <definedName name="PP1.8" localSheetId="1">#REF!</definedName>
    <definedName name="PP1.8" localSheetId="2">#REF!</definedName>
    <definedName name="PP1.8" localSheetId="0">#REF!</definedName>
    <definedName name="PP1.8">#REF!</definedName>
    <definedName name="PP1.9" localSheetId="1">#REF!</definedName>
    <definedName name="PP1.9" localSheetId="2">#REF!</definedName>
    <definedName name="PP1.9" localSheetId="0">#REF!</definedName>
    <definedName name="PP1.9">#REF!</definedName>
    <definedName name="PROQ." localSheetId="1">#REF!</definedName>
    <definedName name="PROQ." localSheetId="2">#REF!</definedName>
    <definedName name="PROQ." localSheetId="0">#REF!</definedName>
    <definedName name="PROQ.">#REF!</definedName>
    <definedName name="RSADAD" localSheetId="1">#REF!</definedName>
    <definedName name="RSADAD" localSheetId="2">#REF!</definedName>
    <definedName name="RSADAD" localSheetId="0">#REF!</definedName>
    <definedName name="RSADAD">#REF!</definedName>
    <definedName name="T.1" localSheetId="1">#REF!</definedName>
    <definedName name="T.1" localSheetId="2">#REF!</definedName>
    <definedName name="T.1" localSheetId="0">#REF!</definedName>
    <definedName name="T.1">#REF!</definedName>
    <definedName name="T.10" localSheetId="1">#REF!</definedName>
    <definedName name="T.10" localSheetId="2">#REF!</definedName>
    <definedName name="T.10" localSheetId="0">#REF!</definedName>
    <definedName name="T.10">#REF!</definedName>
    <definedName name="T.11" localSheetId="1">#REF!</definedName>
    <definedName name="T.11" localSheetId="2">#REF!</definedName>
    <definedName name="T.11" localSheetId="0">#REF!</definedName>
    <definedName name="T.11">#REF!</definedName>
    <definedName name="T.12" localSheetId="1">#REF!</definedName>
    <definedName name="T.12" localSheetId="2">#REF!</definedName>
    <definedName name="T.12" localSheetId="0">#REF!</definedName>
    <definedName name="T.12">#REF!</definedName>
    <definedName name="T.13" localSheetId="1">#REF!</definedName>
    <definedName name="T.13" localSheetId="2">#REF!</definedName>
    <definedName name="T.13" localSheetId="0">#REF!</definedName>
    <definedName name="T.13">#REF!</definedName>
    <definedName name="T.14" localSheetId="1">#REF!</definedName>
    <definedName name="T.14" localSheetId="2">#REF!</definedName>
    <definedName name="T.14" localSheetId="0">#REF!</definedName>
    <definedName name="T.14">#REF!</definedName>
    <definedName name="T.15" localSheetId="1">#REF!</definedName>
    <definedName name="T.15" localSheetId="2">#REF!</definedName>
    <definedName name="T.15" localSheetId="0">#REF!</definedName>
    <definedName name="T.15">#REF!</definedName>
    <definedName name="T.2" localSheetId="1">#REF!</definedName>
    <definedName name="T.2" localSheetId="2">#REF!</definedName>
    <definedName name="T.2" localSheetId="0">#REF!</definedName>
    <definedName name="T.2">#REF!</definedName>
    <definedName name="T.3" localSheetId="1">#REF!</definedName>
    <definedName name="T.3" localSheetId="2">#REF!</definedName>
    <definedName name="T.3" localSheetId="0">#REF!</definedName>
    <definedName name="T.3">#REF!</definedName>
    <definedName name="T.4" localSheetId="1">#REF!</definedName>
    <definedName name="T.4" localSheetId="2">#REF!</definedName>
    <definedName name="T.4" localSheetId="0">#REF!</definedName>
    <definedName name="T.4">#REF!</definedName>
    <definedName name="T.5" localSheetId="1">#REF!</definedName>
    <definedName name="T.5" localSheetId="2">#REF!</definedName>
    <definedName name="T.5" localSheetId="0">#REF!</definedName>
    <definedName name="T.5">#REF!</definedName>
    <definedName name="T.6" localSheetId="1">#REF!</definedName>
    <definedName name="T.6" localSheetId="2">#REF!</definedName>
    <definedName name="T.6" localSheetId="0">#REF!</definedName>
    <definedName name="T.6">#REF!</definedName>
    <definedName name="T.7" localSheetId="1">#REF!</definedName>
    <definedName name="T.7" localSheetId="2">#REF!</definedName>
    <definedName name="T.7" localSheetId="0">#REF!</definedName>
    <definedName name="T.7">#REF!</definedName>
    <definedName name="T.8" localSheetId="1">#REF!</definedName>
    <definedName name="T.8" localSheetId="2">#REF!</definedName>
    <definedName name="T.8" localSheetId="0">#REF!</definedName>
    <definedName name="T.8">#REF!</definedName>
    <definedName name="T.9" localSheetId="1">#REF!</definedName>
    <definedName name="T.9" localSheetId="2">#REF!</definedName>
    <definedName name="T.9" localSheetId="0">#REF!</definedName>
    <definedName name="T.9">#REF!</definedName>
    <definedName name="_xlnm.Print_Titles" localSheetId="1">'BM1'!$1:$8</definedName>
    <definedName name="_xlnm.Print_Titles" localSheetId="2">'BM10'!$1:$8</definedName>
    <definedName name="_xlnm.Print_Titles" localSheetId="0">'BM2'!$1:$8</definedName>
    <definedName name="TOT.P" localSheetId="1">#REF!</definedName>
    <definedName name="TOT.P" localSheetId="2">#REF!</definedName>
    <definedName name="TOT.P" localSheetId="0">#REF!</definedName>
    <definedName name="TOT.P">#REF!</definedName>
    <definedName name="TOT1.P" localSheetId="1">#REF!</definedName>
    <definedName name="TOT1.P" localSheetId="2">#REF!</definedName>
    <definedName name="TOT1.P" localSheetId="0">#REF!</definedName>
    <definedName name="TOT1.P">#REF!</definedName>
    <definedName name="TT.1" localSheetId="1">#REF!</definedName>
    <definedName name="TT.1" localSheetId="2">#REF!</definedName>
    <definedName name="TT.1" localSheetId="0">#REF!</definedName>
    <definedName name="TT.1">#REF!</definedName>
    <definedName name="TT.10" localSheetId="1">#REF!</definedName>
    <definedName name="TT.10" localSheetId="2">#REF!</definedName>
    <definedName name="TT.10" localSheetId="0">#REF!</definedName>
    <definedName name="TT.10">#REF!</definedName>
    <definedName name="TT.11" localSheetId="1">#REF!</definedName>
    <definedName name="TT.11" localSheetId="2">#REF!</definedName>
    <definedName name="TT.11" localSheetId="0">#REF!</definedName>
    <definedName name="TT.11">#REF!</definedName>
    <definedName name="TT.12" localSheetId="1">#REF!</definedName>
    <definedName name="TT.12" localSheetId="2">#REF!</definedName>
    <definedName name="TT.12" localSheetId="0">#REF!</definedName>
    <definedName name="TT.12">#REF!</definedName>
    <definedName name="TT.13" localSheetId="1">#REF!</definedName>
    <definedName name="TT.13" localSheetId="2">#REF!</definedName>
    <definedName name="TT.13" localSheetId="0">#REF!</definedName>
    <definedName name="TT.13">#REF!</definedName>
    <definedName name="TT.14" localSheetId="1">#REF!</definedName>
    <definedName name="TT.14" localSheetId="2">#REF!</definedName>
    <definedName name="TT.14" localSheetId="0">#REF!</definedName>
    <definedName name="TT.14">#REF!</definedName>
    <definedName name="TT.15" localSheetId="1">#REF!</definedName>
    <definedName name="TT.15" localSheetId="2">#REF!</definedName>
    <definedName name="TT.15" localSheetId="0">#REF!</definedName>
    <definedName name="TT.15">#REF!</definedName>
    <definedName name="TT.2" localSheetId="1">#REF!</definedName>
    <definedName name="TT.2" localSheetId="2">#REF!</definedName>
    <definedName name="TT.2" localSheetId="0">#REF!</definedName>
    <definedName name="TT.2">#REF!</definedName>
    <definedName name="TT.3" localSheetId="1">#REF!</definedName>
    <definedName name="TT.3" localSheetId="2">#REF!</definedName>
    <definedName name="TT.3" localSheetId="0">#REF!</definedName>
    <definedName name="TT.3">#REF!</definedName>
    <definedName name="TT.4" localSheetId="1">#REF!</definedName>
    <definedName name="TT.4" localSheetId="2">#REF!</definedName>
    <definedName name="TT.4" localSheetId="0">#REF!</definedName>
    <definedName name="TT.4">#REF!</definedName>
    <definedName name="TT.5" localSheetId="1">#REF!</definedName>
    <definedName name="TT.5" localSheetId="2">#REF!</definedName>
    <definedName name="TT.5" localSheetId="0">#REF!</definedName>
    <definedName name="TT.5">#REF!</definedName>
    <definedName name="TT.6" localSheetId="1">#REF!</definedName>
    <definedName name="TT.6" localSheetId="2">#REF!</definedName>
    <definedName name="TT.6" localSheetId="0">#REF!</definedName>
    <definedName name="TT.6">#REF!</definedName>
    <definedName name="TT.7" localSheetId="1">#REF!</definedName>
    <definedName name="TT.7" localSheetId="2">#REF!</definedName>
    <definedName name="TT.7" localSheetId="0">#REF!</definedName>
    <definedName name="TT.7">#REF!</definedName>
    <definedName name="TT.8" localSheetId="1">#REF!</definedName>
    <definedName name="TT.8" localSheetId="2">#REF!</definedName>
    <definedName name="TT.8" localSheetId="0">#REF!</definedName>
    <definedName name="TT.8">#REF!</definedName>
    <definedName name="TT.9" localSheetId="1">#REF!</definedName>
    <definedName name="TT.9" localSheetId="2">#REF!</definedName>
    <definedName name="TT.9" localSheetId="0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<sst xmlns="http://schemas.openxmlformats.org/spreadsheetml/2006/main" count="398" uniqueCount="163">
  <si>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</si>
  <si>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</si>
  <si>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</si>
  <si>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</si>
  <si>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</si>
  <si>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</si>
  <si>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</si>
  <si>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</si>
  <si>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</si>
  <si>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</si>
  <si>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</si>
  <si>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</si>
  <si>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</si>
  <si>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</si>
  <si>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</si>
  <si>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</si>
  <si>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</si>
  <si>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</si>
  <si>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</si>
  <si>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</si>
  <si>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</si>
  <si>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</si>
  <si>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</si>
  <si>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</si>
  <si>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</si>
  <si>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</si>
  <si>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</si>
  <si>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</si>
  <si>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</si>
  <si>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</si>
  <si>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</si>
  <si>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</si>
  <si>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</si>
  <si>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</si>
  <si>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</si>
  <si>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</si>
  <si>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</si>
  <si>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</si>
  <si>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</si>
  <si>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</si>
  <si>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BOLETIM DE MEDIÇÃO: 01</t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</si>
  <si>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</si>
  <si>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</si>
  <si>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</si>
  <si>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</si>
  <si>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</si>
  <si>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</si>
  <si>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</si>
  <si>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</si>
  <si>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</si>
  <si>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</si>
  <si>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</si>
  <si>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</si>
  <si>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</si>
  <si>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</si>
  <si>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</si>
  <si>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</si>
  <si>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</si>
  <si>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</si>
  <si>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</si>
  <si>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</si>
  <si>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</si>
  <si>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</si>
  <si>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</si>
  <si>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</si>
  <si>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</si>
  <si>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</si>
  <si>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</si>
  <si>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</si>
  <si>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</si>
  <si>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</si>
  <si>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</si>
  <si>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</si>
  <si>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</si>
  <si>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</si>
  <si>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</si>
  <si>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</si>
  <si>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</si>
  <si>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</si>
  <si>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</si>
  <si>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</si>
  <si>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</si>
  <si>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</si>
  <si>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t>4.0</t>
  </si>
  <si>
    <t>4.1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</si>
  <si>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>: TCS EMPREENDIMENTOS LTDA - EPP / CNPJ: 47.972.147/0001-07</t>
    </r>
  </si>
  <si>
    <t>M³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</si>
  <si>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CIDADE DE VERTENTES/PE</t>
    </r>
  </si>
  <si>
    <t>ALVENARIA</t>
  </si>
  <si>
    <t>VERTENTES, 25 DE SETEMBRO DE 2023.</t>
  </si>
  <si>
    <t>OBRAS: EXECUÇÃO DE OBRA, DE ENGENHARIA CIVIL, DESTINADA À CONSTRUÇÃO DE MUROS, CISTERNA E RAMPA DE ACESSO NO IMÓVEL QUE FUNCIONA COMO ANEXO DA POLICLÍNICA DR. BENJAMIM BEZERRA DA SILVA, LOCALIZADA NA RUA PEDRO FERREIRA DE ARAÚJO, NA CIDADE DE VERTENTES-PE.</t>
  </si>
  <si>
    <r>
      <t xml:space="preserve">AGENTE PROMOTOR: </t>
    </r>
    <r>
      <rPr>
        <sz val="12"/>
        <rFont val="Arial "/>
        <family val="0"/>
      </rPr>
      <t>FUNDO MUNICIPAL DE SAUDE - PREFEITURA MUNICIPAL DAS VERTENTES</t>
    </r>
  </si>
  <si>
    <t>MURO</t>
  </si>
  <si>
    <t>ESCAVAÇÃO</t>
  </si>
  <si>
    <t>ESCAVACAO MANUAL EM TERRA ATE 1,50 M DE PROFUNDIDADE, SEM ESCORAMENTO.</t>
  </si>
  <si>
    <t>M3</t>
  </si>
  <si>
    <t xml:space="preserve">ALVENARIA DE TIJOLOS DE 8 FUROS, ASSENTADOS E REJUNTADOS COM ARGAMASSA DE CIMENTO E AREIA NO TRACO 1:6 - 1 VEZ. </t>
  </si>
  <si>
    <t>M2</t>
  </si>
  <si>
    <t xml:space="preserve">ALVENARIA DE TIJOLOS DE 8 FUROS, ASSENTADOS E REJUNTADOS COM ARGAMASSA DE CIMENTO E AREIA NO TRACO 1:8 - 1/2 VEZ. </t>
  </si>
  <si>
    <t>CONCRETO ARMADO</t>
  </si>
  <si>
    <t xml:space="preserve">CONCRETO ARMADO PRONTO, FCK 20 MPA,CONDICAO B (NBR 12655),LANCADO EM QUALQUER TIPO DE ES_x0002_TRUTURA E ADENSADO, INCLUSIVE FORMA, ESCORA_x0002_MENTO E FERRAGEM. </t>
  </si>
  <si>
    <t>CHAPISCO, EMBOÇO E REBOCO</t>
  </si>
  <si>
    <t xml:space="preserve">CHAPISCO COM ARGAMASSA DE CIMENTO E AREIA NO TRACO 1 3. </t>
  </si>
  <si>
    <t xml:space="preserve">REVESTIMENTO COM ARGAMASSA DE CIMENTO E AREIA NO TRACO 1 3, COM 2,0 CM DE ESPES- SURA. </t>
  </si>
  <si>
    <t>PINTURA</t>
  </si>
  <si>
    <t>FUNDO SELADOR ACRÍLICO, APLICAÇÃO MANUAL EM PAREDE, UMA DEMÃO. AF_04/2023</t>
  </si>
  <si>
    <t>PINTURA LÁTEX ACRÍLICA PREMIUM, APLICAÇÃO MANUAL EM PAREDES, DUAS DEMÃOS. AF_04/2023</t>
  </si>
  <si>
    <t>RAMPA E CALÇADA</t>
  </si>
  <si>
    <t>ATERRO</t>
  </si>
  <si>
    <t xml:space="preserve">EXECUCAO DE ATERRO ABRANGENDO ESPALHAMENTO , HOMOGENEIZACAO,UMEDECIMENTO E COMPACTACAO MECANICA EM CAMADAS DE 20 CM DE ESPESSURA , INCLUSIVE O FORNECIMENTO DO  BARRO PROVENIENTE DE JAZIDA A UMA DISTANCIA MAXIMA DE 12 KM . </t>
  </si>
  <si>
    <t>PISO</t>
  </si>
  <si>
    <t>LASTRO DE PISO COM 5,0 CM DE ESPESSURA EM CONCRETO 1 4 8.</t>
  </si>
  <si>
    <t>EXECUÇÃO DE PAVIMENTO EM PISO INTERTRAVADO, COM BLOCO RETANGULAR COR NATURAL DE 20 X 10 CM, ESPESSURA 6 CM. AF_10/2022</t>
  </si>
  <si>
    <t>CHAPISCO E REBOCO</t>
  </si>
  <si>
    <t xml:space="preserve">REVESTIMENTO COM ARGAMASSA DE CIMENTO E AREIA NO TRACO 1 3, COM 2,0 CM DE ESPESSURA. </t>
  </si>
  <si>
    <t>CISTERNA</t>
  </si>
  <si>
    <t xml:space="preserve">CONCRETO ARMADO PRONTO, FCK 20 MPA,CONDICAO B (NBR 12655), LANCADO EM QUALQUER TIPO DE ESTRUTURA E ADENSADO, INCLUSIVE FORMA, ESCORAMENTO E FERRAGEM. </t>
  </si>
  <si>
    <t>LAJE PRE-MOLDADA PARA FORRO COM VAO NORMAL, INCLUSIVE CAPEAMENTO E ESCORAMENTO.</t>
  </si>
  <si>
    <t xml:space="preserve">LASTRO DE PISO COM 5,0 CM DE ESPESSURA EM CONCRETO 1 4 8. </t>
  </si>
  <si>
    <t>IMPERMEALIZAÇÃO</t>
  </si>
  <si>
    <t>IMPERMEABILIZAÇÃO DE SUPERFÍCIE COM ARGAMASSA POLIMÉRICA /MEMBRANA ACRÍLICA, 3 DEMÃOS. AF_06/2018</t>
  </si>
  <si>
    <t>ITENS DE SERRALHARIA</t>
  </si>
  <si>
    <t>PORTÃO DO MURO</t>
  </si>
  <si>
    <t xml:space="preserve">FORNECIMENTO E ASSENTAMENTO DE GRADIL E/OU PORTAO COM FERRAGENS, MODELO AV 31/2000-OP 01 INCLUSIVE APARELHAMENTO E PINTURA COM ESMALTE SINTETICO DUAS DEMAOS. </t>
  </si>
  <si>
    <t>1.1.1</t>
  </si>
  <si>
    <t>1.2.1</t>
  </si>
  <si>
    <t>1.2.2</t>
  </si>
  <si>
    <t>1.3.1</t>
  </si>
  <si>
    <t>1.4</t>
  </si>
  <si>
    <t>1.4.1</t>
  </si>
  <si>
    <t>1.4.2</t>
  </si>
  <si>
    <t>1.5</t>
  </si>
  <si>
    <t>1.5.1</t>
  </si>
  <si>
    <t>1.5.2</t>
  </si>
  <si>
    <t>2.1.1</t>
  </si>
  <si>
    <t>2.2.1</t>
  </si>
  <si>
    <t>2.3.1</t>
  </si>
  <si>
    <t>2.4</t>
  </si>
  <si>
    <t>2.4.1</t>
  </si>
  <si>
    <t>2.4.2</t>
  </si>
  <si>
    <t>2.5</t>
  </si>
  <si>
    <t>2.5.1</t>
  </si>
  <si>
    <t>2.5.2</t>
  </si>
  <si>
    <t>2.6</t>
  </si>
  <si>
    <t>2.6.1</t>
  </si>
  <si>
    <t>2.6.2</t>
  </si>
  <si>
    <t>3.1.1</t>
  </si>
  <si>
    <t>3.2.1</t>
  </si>
  <si>
    <t>3.3.1</t>
  </si>
  <si>
    <t>3.3.2</t>
  </si>
  <si>
    <t>3.4</t>
  </si>
  <si>
    <t>3.4.1</t>
  </si>
  <si>
    <t>3.4.2</t>
  </si>
  <si>
    <t>3.5</t>
  </si>
  <si>
    <t>3.5.1</t>
  </si>
  <si>
    <t>3.6</t>
  </si>
  <si>
    <t>3.6.1</t>
  </si>
  <si>
    <t>4.1.1</t>
  </si>
  <si>
    <t>Valor do Boletim: CINQUENTA E UM MIL OITOCENTOS E OITENTA E TRES REAIS E CINQUENTA E TRES CENTAVOS</t>
  </si>
  <si>
    <t>CONTRATO N° 100/2023  PROCESSO DE CONTRATAÇÃO Nº 012/2023 - TOMADA DE PREÇO N° 002/2023</t>
  </si>
  <si>
    <t>VERTENTES, 05 DE OUTUBRO DE 2023.</t>
  </si>
  <si>
    <t>Valor do Boletim: NOVE MIL VINTE REAIS E QUARENTA CENTAVOS</t>
  </si>
  <si>
    <t>BOLETIM DE MEDIÇÃO: 02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</si>
</sst>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color indexed="8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sz val="9"/>
      <color indexed="8"/>
      <name val="Arial "/>
      <family val="0"/>
    </font>
    <font>
      <b/>
      <sz val="9"/>
      <color indexed="8"/>
      <name val="Arial "/>
      <family val="0"/>
    </font>
    <font>
      <sz val="9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"/>
      <family val="0"/>
    </font>
    <font>
      <sz val="11"/>
      <color theme="1"/>
      <name val="Arial "/>
      <family val="0"/>
    </font>
    <font>
      <sz val="12"/>
      <color theme="1"/>
      <name val="Calibri"/>
      <family val="2"/>
    </font>
    <font>
      <b/>
      <sz val="10"/>
      <color theme="1"/>
      <name val="Arial "/>
      <family val="0"/>
    </font>
    <font>
      <sz val="9"/>
      <color rgb="FF000000"/>
      <name val="Arial 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48">
    <xf numFmtId="0" fontId="0" fillId="0" borderId="0" xfId="0" applyFont="1" applyAlignment="1">
      <alignment/>
    </xf>
    <xf numFmtId="165" fontId="4" fillId="0" borderId="0" xfId="84" applyNumberFormat="1" applyFont="1" applyFill="1" applyBorder="1" applyAlignment="1">
      <alignment horizontal="center" vertical="center"/>
    </xf>
    <xf numFmtId="165" fontId="5" fillId="0" borderId="10" xfId="84" applyNumberFormat="1" applyFont="1" applyFill="1" applyBorder="1" applyAlignment="1">
      <alignment horizontal="center"/>
    </xf>
    <xf numFmtId="165" fontId="2" fillId="0" borderId="10" xfId="84" applyNumberFormat="1" applyFont="1" applyFill="1" applyBorder="1" applyAlignment="1">
      <alignment horizontal="right" vertical="center"/>
    </xf>
    <xf numFmtId="165" fontId="2" fillId="0" borderId="10" xfId="84" applyNumberFormat="1" applyFont="1" applyFill="1" applyBorder="1" applyAlignment="1">
      <alignment vertical="center"/>
    </xf>
    <xf numFmtId="165" fontId="2" fillId="0" borderId="10" xfId="84" applyNumberFormat="1" applyFont="1" applyBorder="1" applyAlignment="1">
      <alignment horizontal="right" vertical="center"/>
    </xf>
    <xf numFmtId="165" fontId="4" fillId="0" borderId="10" xfId="84" applyNumberFormat="1" applyFont="1" applyBorder="1" applyAlignment="1">
      <alignment vertical="center"/>
    </xf>
    <xf numFmtId="0" fontId="57" fillId="0" borderId="0" xfId="0" applyFont="1" applyAlignment="1">
      <alignment/>
    </xf>
    <xf numFmtId="0" fontId="2" fillId="0" borderId="10" xfId="57" applyFont="1" applyFill="1" applyBorder="1" applyAlignment="1">
      <alignment horizontal="center" vertical="center"/>
      <protection/>
    </xf>
    <xf numFmtId="165" fontId="2" fillId="0" borderId="10" xfId="84" applyFont="1" applyFill="1" applyBorder="1" applyAlignment="1">
      <alignment horizontal="center" vertical="center"/>
    </xf>
    <xf numFmtId="0" fontId="2" fillId="0" borderId="10" xfId="57" applyFont="1" applyFill="1" applyBorder="1" applyAlignment="1">
      <alignment horizontal="center" vertical="center" wrapText="1"/>
      <protection/>
    </xf>
    <xf numFmtId="165" fontId="7" fillId="0" borderId="10" xfId="84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57" applyFont="1" applyFill="1" applyBorder="1" applyAlignment="1">
      <alignment horizontal="center" vertical="center"/>
      <protection/>
    </xf>
    <xf numFmtId="165" fontId="2" fillId="34" borderId="10" xfId="84" applyFont="1" applyFill="1" applyBorder="1" applyAlignment="1">
      <alignment horizontal="center" vertical="center"/>
    </xf>
    <xf numFmtId="165" fontId="2" fillId="34" borderId="10" xfId="84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4" applyNumberFormat="1" applyFont="1" applyFill="1" applyBorder="1" applyAlignment="1">
      <alignment vertical="center"/>
    </xf>
    <xf numFmtId="165" fontId="7" fillId="34" borderId="10" xfId="84" applyNumberFormat="1" applyFont="1" applyFill="1" applyBorder="1" applyAlignment="1">
      <alignment horizontal="right" vertical="center"/>
    </xf>
    <xf numFmtId="0" fontId="2" fillId="34" borderId="10" xfId="57" applyFont="1" applyFill="1" applyBorder="1" applyAlignment="1">
      <alignment horizontal="center" vertical="center" wrapText="1"/>
      <protection/>
    </xf>
    <xf numFmtId="165" fontId="57" fillId="0" borderId="0" xfId="84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58" fillId="0" borderId="0" xfId="0" applyNumberFormat="1" applyFont="1" applyAlignment="1">
      <alignment/>
    </xf>
    <xf numFmtId="0" fontId="57" fillId="0" borderId="10" xfId="0" applyFont="1" applyBorder="1" applyAlignment="1">
      <alignment/>
    </xf>
    <xf numFmtId="165" fontId="58" fillId="0" borderId="0" xfId="84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4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center"/>
      <protection/>
    </xf>
    <xf numFmtId="0" fontId="58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9" fillId="0" borderId="0" xfId="0" applyFont="1" applyFill="1" applyAlignment="1">
      <alignment/>
    </xf>
    <xf numFmtId="165" fontId="10" fillId="0" borderId="10" xfId="7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4" applyFont="1" applyFill="1" applyBorder="1" applyAlignment="1">
      <alignment horizontal="center" vertical="center" wrapText="1"/>
    </xf>
    <xf numFmtId="165" fontId="2" fillId="0" borderId="10" xfId="67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7" applyFont="1" applyFill="1" applyBorder="1" applyAlignment="1">
      <alignment horizontal="center" vertical="center" wrapText="1"/>
    </xf>
    <xf numFmtId="165" fontId="7" fillId="0" borderId="10" xfId="84" applyFont="1" applyFill="1" applyBorder="1" applyAlignment="1">
      <alignment horizontal="center" vertical="center"/>
    </xf>
    <xf numFmtId="4" fontId="7" fillId="0" borderId="10" xfId="67" applyNumberFormat="1" applyFont="1" applyFill="1" applyBorder="1" applyAlignment="1">
      <alignment horizontal="right" vertical="center" wrapText="1"/>
    </xf>
    <xf numFmtId="0" fontId="60" fillId="0" borderId="0" xfId="0" applyFont="1" applyFill="1" applyAlignment="1">
      <alignment/>
    </xf>
    <xf numFmtId="165" fontId="12" fillId="0" borderId="0" xfId="84" applyNumberFormat="1" applyFont="1" applyFill="1" applyBorder="1" applyAlignment="1">
      <alignment horizontal="center" vertical="center"/>
    </xf>
    <xf numFmtId="165" fontId="13" fillId="0" borderId="10" xfId="84" applyNumberFormat="1" applyFont="1" applyFill="1" applyBorder="1" applyAlignment="1">
      <alignment horizontal="center" vertical="center"/>
    </xf>
    <xf numFmtId="165" fontId="13" fillId="0" borderId="10" xfId="84" applyNumberFormat="1" applyFont="1" applyFill="1" applyBorder="1" applyAlignment="1">
      <alignment horizontal="center"/>
    </xf>
    <xf numFmtId="165" fontId="16" fillId="0" borderId="10" xfId="84" applyNumberFormat="1" applyFont="1" applyFill="1" applyBorder="1" applyAlignment="1">
      <alignment horizontal="right" vertical="center"/>
    </xf>
    <xf numFmtId="165" fontId="17" fillId="0" borderId="10" xfId="84" applyNumberFormat="1" applyFont="1" applyFill="1" applyBorder="1" applyAlignment="1">
      <alignment horizontal="right" vertical="center"/>
    </xf>
    <xf numFmtId="165" fontId="16" fillId="0" borderId="10" xfId="84" applyNumberFormat="1" applyFont="1" applyFill="1" applyBorder="1" applyAlignment="1">
      <alignment vertical="center"/>
    </xf>
    <xf numFmtId="0" fontId="61" fillId="0" borderId="0" xfId="0" applyFont="1" applyFill="1" applyAlignment="1">
      <alignment/>
    </xf>
    <xf numFmtId="0" fontId="16" fillId="0" borderId="10" xfId="57" applyFont="1" applyFill="1" applyBorder="1" applyAlignment="1">
      <alignment horizontal="center" vertical="center"/>
      <protection/>
    </xf>
    <xf numFmtId="43" fontId="16" fillId="0" borderId="10" xfId="84" applyNumberFormat="1" applyFont="1" applyFill="1" applyBorder="1" applyAlignment="1">
      <alignment horizontal="center" vertical="center"/>
    </xf>
    <xf numFmtId="0" fontId="16" fillId="0" borderId="10" xfId="57" applyFont="1" applyFill="1" applyBorder="1" applyAlignment="1">
      <alignment horizontal="center" vertical="center" wrapText="1"/>
      <protection/>
    </xf>
    <xf numFmtId="0" fontId="62" fillId="0" borderId="0" xfId="0" applyFont="1" applyFill="1" applyAlignment="1">
      <alignment/>
    </xf>
    <xf numFmtId="43" fontId="62" fillId="0" borderId="0" xfId="0" applyNumberFormat="1" applyFont="1" applyFill="1" applyAlignment="1">
      <alignment/>
    </xf>
    <xf numFmtId="165" fontId="62" fillId="0" borderId="0" xfId="84" applyFont="1" applyFill="1" applyAlignment="1">
      <alignment/>
    </xf>
    <xf numFmtId="165" fontId="61" fillId="0" borderId="0" xfId="84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5" fontId="15" fillId="0" borderId="10" xfId="7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165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64" fillId="0" borderId="0" xfId="0" applyFont="1" applyFill="1" applyAlignment="1">
      <alignment/>
    </xf>
    <xf numFmtId="4" fontId="62" fillId="0" borderId="0" xfId="0" applyNumberFormat="1" applyFont="1" applyFill="1" applyAlignment="1">
      <alignment/>
    </xf>
    <xf numFmtId="43" fontId="61" fillId="0" borderId="0" xfId="0" applyNumberFormat="1" applyFont="1" applyFill="1" applyAlignment="1">
      <alignment/>
    </xf>
    <xf numFmtId="165" fontId="13" fillId="0" borderId="10" xfId="84" applyFont="1" applyFill="1" applyBorder="1" applyAlignment="1">
      <alignment horizontal="center" vertical="center"/>
    </xf>
    <xf numFmtId="165" fontId="18" fillId="0" borderId="10" xfId="84" applyFont="1" applyFill="1" applyBorder="1" applyAlignment="1">
      <alignment horizontal="center" vertical="center" wrapText="1"/>
    </xf>
    <xf numFmtId="165" fontId="17" fillId="0" borderId="10" xfId="84" applyFont="1" applyFill="1" applyBorder="1" applyAlignment="1" applyProtection="1">
      <alignment horizontal="right" vertical="center"/>
      <protection locked="0"/>
    </xf>
    <xf numFmtId="165" fontId="15" fillId="0" borderId="10" xfId="84" applyFont="1" applyFill="1" applyBorder="1" applyAlignment="1">
      <alignment horizontal="center" vertical="center" wrapText="1"/>
    </xf>
    <xf numFmtId="0" fontId="62" fillId="34" borderId="0" xfId="0" applyFont="1" applyFill="1" applyAlignment="1">
      <alignment/>
    </xf>
    <xf numFmtId="0" fontId="61" fillId="34" borderId="0" xfId="0" applyFont="1" applyFill="1" applyAlignment="1">
      <alignment/>
    </xf>
    <xf numFmtId="165" fontId="20" fillId="0" borderId="10" xfId="84" applyFont="1" applyFill="1" applyBorder="1" applyAlignment="1">
      <alignment horizontal="center" vertical="center" wrapText="1"/>
    </xf>
    <xf numFmtId="165" fontId="21" fillId="0" borderId="10" xfId="84" applyNumberFormat="1" applyFont="1" applyFill="1" applyBorder="1" applyAlignment="1">
      <alignment vertical="center"/>
    </xf>
    <xf numFmtId="165" fontId="21" fillId="0" borderId="10" xfId="84" applyNumberFormat="1" applyFont="1" applyFill="1" applyBorder="1" applyAlignment="1">
      <alignment horizontal="right" vertical="center"/>
    </xf>
    <xf numFmtId="165" fontId="19" fillId="0" borderId="10" xfId="71" applyFont="1" applyFill="1" applyBorder="1" applyAlignment="1">
      <alignment horizontal="center" vertical="center" wrapText="1"/>
    </xf>
    <xf numFmtId="173" fontId="65" fillId="0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165" fontId="21" fillId="0" borderId="10" xfId="84" applyFont="1" applyFill="1" applyBorder="1" applyAlignment="1">
      <alignment horizontal="right" vertical="center" wrapText="1"/>
    </xf>
    <xf numFmtId="165" fontId="18" fillId="34" borderId="10" xfId="84" applyFont="1" applyFill="1" applyBorder="1" applyAlignment="1">
      <alignment horizontal="center" vertical="center" wrapText="1"/>
    </xf>
    <xf numFmtId="165" fontId="17" fillId="34" borderId="10" xfId="84" applyFont="1" applyFill="1" applyBorder="1" applyAlignment="1">
      <alignment horizontal="right" vertical="center" wrapText="1"/>
    </xf>
    <xf numFmtId="165" fontId="15" fillId="0" borderId="10" xfId="84" applyFont="1" applyFill="1" applyBorder="1" applyAlignment="1">
      <alignment horizontal="right" vertical="center"/>
    </xf>
    <xf numFmtId="165" fontId="15" fillId="0" borderId="10" xfId="84" applyFont="1" applyFill="1" applyBorder="1" applyAlignment="1">
      <alignment horizontal="center" vertical="center"/>
    </xf>
    <xf numFmtId="165" fontId="15" fillId="0" borderId="10" xfId="84" applyFont="1" applyFill="1" applyBorder="1" applyAlignment="1">
      <alignment horizontal="right" vertical="center" wrapText="1"/>
    </xf>
    <xf numFmtId="165" fontId="18" fillId="0" borderId="10" xfId="84" applyFont="1" applyFill="1" applyBorder="1" applyAlignment="1">
      <alignment horizontal="right" vertical="center"/>
    </xf>
    <xf numFmtId="165" fontId="15" fillId="34" borderId="10" xfId="84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165" fontId="15" fillId="34" borderId="10" xfId="84" applyFont="1" applyFill="1" applyBorder="1" applyAlignment="1">
      <alignment horizontal="right" vertical="center"/>
    </xf>
    <xf numFmtId="165" fontId="15" fillId="34" borderId="10" xfId="71" applyFont="1" applyFill="1" applyBorder="1" applyAlignment="1">
      <alignment horizontal="center" vertical="center" wrapText="1"/>
    </xf>
    <xf numFmtId="165" fontId="16" fillId="34" borderId="10" xfId="84" applyNumberFormat="1" applyFont="1" applyFill="1" applyBorder="1" applyAlignment="1">
      <alignment vertical="center"/>
    </xf>
    <xf numFmtId="165" fontId="16" fillId="34" borderId="10" xfId="84" applyNumberFormat="1" applyFont="1" applyFill="1" applyBorder="1" applyAlignment="1">
      <alignment horizontal="right" vertical="center"/>
    </xf>
    <xf numFmtId="165" fontId="17" fillId="0" borderId="10" xfId="84" applyFont="1" applyFill="1" applyBorder="1" applyAlignment="1">
      <alignment horizontal="right" vertical="center" wrapText="1"/>
    </xf>
    <xf numFmtId="165" fontId="13" fillId="0" borderId="10" xfId="84" applyFont="1" applyFill="1" applyBorder="1" applyAlignment="1" applyProtection="1">
      <alignment horizontal="center"/>
      <protection/>
    </xf>
    <xf numFmtId="165" fontId="17" fillId="0" borderId="10" xfId="84" applyFont="1" applyFill="1" applyBorder="1" applyAlignment="1" applyProtection="1">
      <alignment horizontal="justify" vertical="center" wrapText="1"/>
      <protection/>
    </xf>
    <xf numFmtId="9" fontId="17" fillId="0" borderId="10" xfId="61" applyFont="1" applyFill="1" applyBorder="1" applyAlignment="1" applyProtection="1">
      <alignment horizontal="justify" vertical="center"/>
      <protection/>
    </xf>
    <xf numFmtId="0" fontId="16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 wrapText="1"/>
    </xf>
    <xf numFmtId="165" fontId="16" fillId="0" borderId="10" xfId="84" applyFont="1" applyBorder="1" applyAlignment="1">
      <alignment horizontal="center" vertical="center"/>
    </xf>
    <xf numFmtId="165" fontId="17" fillId="0" borderId="10" xfId="84" applyFont="1" applyBorder="1" applyAlignment="1">
      <alignment horizontal="center" vertical="center"/>
    </xf>
    <xf numFmtId="9" fontId="17" fillId="34" borderId="10" xfId="61" applyFont="1" applyFill="1" applyBorder="1" applyAlignment="1" applyProtection="1">
      <alignment horizontal="justify" vertical="center"/>
      <protection/>
    </xf>
    <xf numFmtId="0" fontId="16" fillId="34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165" fontId="16" fillId="0" borderId="10" xfId="84" applyFont="1" applyFill="1" applyBorder="1" applyAlignment="1">
      <alignment horizontal="center" vertical="center"/>
    </xf>
    <xf numFmtId="165" fontId="15" fillId="34" borderId="10" xfId="84" applyFont="1" applyFill="1" applyBorder="1" applyAlignment="1">
      <alignment horizontal="right" vertical="center" wrapText="1"/>
    </xf>
    <xf numFmtId="165" fontId="17" fillId="34" borderId="10" xfId="84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65" fontId="16" fillId="0" borderId="10" xfId="84" applyFont="1" applyFill="1" applyBorder="1" applyAlignment="1">
      <alignment horizontal="right" vertical="center" wrapText="1"/>
    </xf>
    <xf numFmtId="165" fontId="62" fillId="0" borderId="0" xfId="0" applyNumberFormat="1" applyFont="1" applyFill="1" applyAlignment="1">
      <alignment/>
    </xf>
    <xf numFmtId="0" fontId="17" fillId="0" borderId="11" xfId="0" applyNumberFormat="1" applyFont="1" applyFill="1" applyBorder="1" applyAlignment="1" applyProtection="1">
      <alignment horizontal="justify" vertical="center" wrapText="1"/>
      <protection/>
    </xf>
    <xf numFmtId="0" fontId="17" fillId="0" borderId="12" xfId="0" applyNumberFormat="1" applyFont="1" applyFill="1" applyBorder="1" applyAlignment="1" applyProtection="1">
      <alignment horizontal="justify" vertical="center" wrapText="1"/>
      <protection/>
    </xf>
    <xf numFmtId="0" fontId="17" fillId="0" borderId="13" xfId="0" applyNumberFormat="1" applyFont="1" applyFill="1" applyBorder="1" applyAlignment="1" applyProtection="1">
      <alignment horizontal="justify" vertical="center" wrapText="1"/>
      <protection/>
    </xf>
    <xf numFmtId="0" fontId="1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43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165" fontId="13" fillId="0" borderId="10" xfId="84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4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4" applyNumberFormat="1" applyFont="1" applyFill="1" applyBorder="1" applyAlignment="1">
      <alignment horizontal="right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4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4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4" applyNumberFormat="1" applyFont="1" applyFill="1" applyBorder="1" applyAlignment="1">
      <alignment horizontal="right" vertical="center"/>
    </xf>
  </cellXfs>
  <cellStyles count="74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Currency" xfId="45"/>
    <cellStyle name="Currency [0]" xfId="46"/>
    <cellStyle name="Moeda 2" xfId="47"/>
    <cellStyle name="Neutro" xfId="48"/>
    <cellStyle name="Normal 2" xfId="49"/>
    <cellStyle name="Normal 2 2" xfId="50"/>
    <cellStyle name="Normal 2 2 2" xfId="51"/>
    <cellStyle name="Normal 2 3" xfId="52"/>
    <cellStyle name="Normal 2_1.ORCAMENTO APS TIPO IV - NATAL RN" xfId="53"/>
    <cellStyle name="Normal 3" xfId="54"/>
    <cellStyle name="Normal 4" xfId="55"/>
    <cellStyle name="Normal 4 3" xfId="56"/>
    <cellStyle name="Normal_cronograma 6 meses 2" xfId="57"/>
    <cellStyle name="Nota" xfId="58"/>
    <cellStyle name="Percent" xfId="59"/>
    <cellStyle name="Porcentagem 2" xfId="60"/>
    <cellStyle name="Porcentagem 2 3" xfId="61"/>
    <cellStyle name="Porcentagem 3" xfId="62"/>
    <cellStyle name="Porcentagem 3 2" xfId="63"/>
    <cellStyle name="Ruim" xfId="64"/>
    <cellStyle name="Saída" xfId="65"/>
    <cellStyle name="Comma [0]" xfId="66"/>
    <cellStyle name="Separador de milhares 10 2" xfId="67"/>
    <cellStyle name="Separador de milhares 2" xfId="68"/>
    <cellStyle name="Separador de milhares 3" xfId="69"/>
    <cellStyle name="Separador de milhares 3 2" xfId="70"/>
    <cellStyle name="Separador de milhares 3 2 2" xfId="71"/>
    <cellStyle name="Separador de milhares 4" xfId="72"/>
    <cellStyle name="Separador de milhares 4 2" xfId="73"/>
    <cellStyle name="Separador de milhares 4 3" xfId="74"/>
    <cellStyle name="Separador de milhares 5" xfId="75"/>
    <cellStyle name="Texto de Aviso" xfId="76"/>
    <cellStyle name="Texto Explicativo" xfId="77"/>
    <cellStyle name="Título" xfId="78"/>
    <cellStyle name="Título 1" xfId="79"/>
    <cellStyle name="Título 2" xfId="80"/>
    <cellStyle name="Título 3" xfId="81"/>
    <cellStyle name="Título 4" xfId="82"/>
    <cellStyle name="Total" xfId="83"/>
    <cellStyle name="Comma" xfId="84"/>
    <cellStyle name="Vírgula 18" xfId="85"/>
    <cellStyle name="Vírgula 2 2" xfId="86"/>
    <cellStyle name="Vírgula 4" xfId="87"/>
  </cellStyles>
  <dxfs count="15"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rgb="FF0000FF"/>
      </font>
      <border/>
    </dxf>
    <dxf>
      <font>
        <color rgb="FF008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view="pageBreakPreview" zoomScaleSheetLayoutView="100" zoomScalePageLayoutView="0" workbookViewId="0" topLeftCell="A7">
      <pane ySplit="930" topLeftCell="A64" activePane="bottomLeft" state="split"/>
      <selection pane="topLeft" activeCell="A13" sqref="A13"/>
      <selection pane="bottomLeft" activeCell="E67" sqref="E67"/>
    </sheetView>
  </sheetViews>
  <sheetFormatPr defaultColWidth="9.140625" defaultRowHeight="15"/>
  <cols>
    <col min="1" max="1" width="6.7109375" style="55" bestFit="1" customWidth="1"/>
    <col min="2" max="2" width="53.8515625" style="55" customWidth="1"/>
    <col min="3" max="3" width="6.421875" style="55" customWidth="1"/>
    <col min="4" max="4" width="13.8515625" style="56" bestFit="1" customWidth="1"/>
    <col min="5" max="5" width="13.140625" style="57" customWidth="1"/>
    <col min="6" max="6" width="10.28125" style="55" customWidth="1"/>
    <col min="7" max="7" width="13.57421875" style="57" bestFit="1" customWidth="1"/>
    <col min="8" max="8" width="10.28125" style="55" bestFit="1" customWidth="1"/>
    <col min="9" max="9" width="14.7109375" style="55" bestFit="1" customWidth="1"/>
    <col min="10" max="10" width="12.8515625" style="55" bestFit="1" customWidth="1"/>
    <col min="11" max="11" width="13.57421875" style="55" bestFit="1" customWidth="1"/>
    <col min="12" max="12" width="12.8515625" style="55" bestFit="1" customWidth="1"/>
    <col min="13" max="16384" width="9.140625" style="55" customWidth="1"/>
  </cols>
  <sheetData>
    <row r="1" spans="1:12" ht="15.75">
      <c r="A1" s="127"/>
      <c r="B1" s="127"/>
      <c r="C1" s="127"/>
      <c r="D1" s="127"/>
      <c r="E1" s="127"/>
      <c r="F1" s="127"/>
      <c r="G1" s="127"/>
      <c r="H1" s="45"/>
      <c r="I1" s="128" t="s">
        <v>162</v>
      </c>
      <c r="J1" s="128"/>
      <c r="K1" s="128"/>
      <c r="L1" s="128"/>
    </row>
    <row r="2" spans="1:12" ht="15.75">
      <c r="A2" s="129" t="s">
        <v>91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5.75">
      <c r="A3" s="130" t="s">
        <v>85</v>
      </c>
      <c r="B3" s="131"/>
      <c r="C3" s="131"/>
      <c r="D3" s="131"/>
      <c r="E3" s="131"/>
      <c r="F3" s="131"/>
      <c r="G3" s="132" t="s">
        <v>160</v>
      </c>
      <c r="H3" s="132"/>
      <c r="I3" s="132"/>
      <c r="J3" s="132"/>
      <c r="K3" s="132"/>
      <c r="L3" s="132"/>
    </row>
    <row r="4" spans="1:12" ht="15.75">
      <c r="A4" s="130" t="s">
        <v>87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24" ht="36" customHeight="1">
      <c r="A5" s="121" t="s">
        <v>90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</row>
    <row r="6" spans="1:12" ht="15.75">
      <c r="A6" s="122" t="s">
        <v>159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ht="15.75">
      <c r="A7" s="123" t="s">
        <v>0</v>
      </c>
      <c r="B7" s="123" t="s">
        <v>2</v>
      </c>
      <c r="C7" s="123" t="s">
        <v>1</v>
      </c>
      <c r="D7" s="124" t="s">
        <v>3</v>
      </c>
      <c r="E7" s="125" t="s">
        <v>4</v>
      </c>
      <c r="F7" s="125"/>
      <c r="G7" s="125"/>
      <c r="H7" s="125"/>
      <c r="I7" s="126" t="s">
        <v>5</v>
      </c>
      <c r="J7" s="126"/>
      <c r="K7" s="126"/>
      <c r="L7" s="126"/>
    </row>
    <row r="8" spans="1:12" ht="15.75">
      <c r="A8" s="123"/>
      <c r="B8" s="123"/>
      <c r="C8" s="123"/>
      <c r="D8" s="124"/>
      <c r="E8" s="99" t="s">
        <v>6</v>
      </c>
      <c r="F8" s="47" t="s">
        <v>7</v>
      </c>
      <c r="G8" s="72" t="s">
        <v>8</v>
      </c>
      <c r="H8" s="46" t="s">
        <v>9</v>
      </c>
      <c r="I8" s="46" t="s">
        <v>6</v>
      </c>
      <c r="J8" s="46" t="s">
        <v>7</v>
      </c>
      <c r="K8" s="46" t="s">
        <v>8</v>
      </c>
      <c r="L8" s="46" t="s">
        <v>10</v>
      </c>
    </row>
    <row r="9" spans="1:13" s="76" customFormat="1" ht="14.25">
      <c r="A9" s="115" t="s">
        <v>13</v>
      </c>
      <c r="B9" s="106" t="s">
        <v>92</v>
      </c>
      <c r="C9" s="107"/>
      <c r="D9" s="86"/>
      <c r="E9" s="86"/>
      <c r="F9" s="87"/>
      <c r="G9" s="87"/>
      <c r="H9" s="87"/>
      <c r="I9" s="87"/>
      <c r="J9" s="87"/>
      <c r="K9" s="87"/>
      <c r="L9" s="87"/>
      <c r="M9" s="76">
        <f>333.33/55.58</f>
        <v>5.99730118747751</v>
      </c>
    </row>
    <row r="10" spans="1:13" s="51" customFormat="1" ht="12.75">
      <c r="A10" s="113" t="s">
        <v>12</v>
      </c>
      <c r="B10" s="101" t="s">
        <v>93</v>
      </c>
      <c r="C10" s="102"/>
      <c r="D10" s="73"/>
      <c r="E10" s="73"/>
      <c r="F10" s="75"/>
      <c r="G10" s="73"/>
      <c r="H10" s="50"/>
      <c r="I10" s="48"/>
      <c r="J10" s="48"/>
      <c r="K10" s="48"/>
      <c r="L10" s="48"/>
      <c r="M10" s="51">
        <f>1200+148.5</f>
        <v>1348.5</v>
      </c>
    </row>
    <row r="11" spans="1:12" s="51" customFormat="1" ht="25.5">
      <c r="A11" s="114" t="s">
        <v>124</v>
      </c>
      <c r="B11" s="103" t="s">
        <v>94</v>
      </c>
      <c r="C11" s="102" t="s">
        <v>95</v>
      </c>
      <c r="D11" s="88">
        <v>36.875016</v>
      </c>
      <c r="E11" s="104">
        <v>3.96</v>
      </c>
      <c r="F11" s="75">
        <v>4.48</v>
      </c>
      <c r="G11" s="73"/>
      <c r="H11" s="50">
        <f>G11+F11</f>
        <v>4.48</v>
      </c>
      <c r="I11" s="48">
        <f>E11*D11</f>
        <v>146.02506336000002</v>
      </c>
      <c r="J11" s="48">
        <f>F11*D11</f>
        <v>165.20007168000004</v>
      </c>
      <c r="K11" s="48">
        <f>D11*G11</f>
        <v>0</v>
      </c>
      <c r="L11" s="48">
        <f>K11+J11</f>
        <v>165.20007168000004</v>
      </c>
    </row>
    <row r="12" spans="1:13" s="51" customFormat="1" ht="12.75">
      <c r="A12" s="113"/>
      <c r="B12" s="101"/>
      <c r="C12" s="102"/>
      <c r="D12" s="73"/>
      <c r="E12" s="105"/>
      <c r="F12" s="75"/>
      <c r="G12" s="73"/>
      <c r="H12" s="50">
        <f aca="true" t="shared" si="0" ref="H12:H22">G12+F12</f>
        <v>0</v>
      </c>
      <c r="I12" s="48">
        <f aca="true" t="shared" si="1" ref="I12:I22">E12*D12</f>
        <v>0</v>
      </c>
      <c r="J12" s="48">
        <f aca="true" t="shared" si="2" ref="J12:J22">F12*D12</f>
        <v>0</v>
      </c>
      <c r="K12" s="48">
        <f aca="true" t="shared" si="3" ref="K12:K22">D12*G12</f>
        <v>0</v>
      </c>
      <c r="L12" s="48">
        <f aca="true" t="shared" si="4" ref="L12:L22">K12+J12</f>
        <v>0</v>
      </c>
      <c r="M12" s="51">
        <f>400+45</f>
        <v>445</v>
      </c>
    </row>
    <row r="13" spans="1:12" s="69" customFormat="1" ht="12.75">
      <c r="A13" s="113" t="s">
        <v>14</v>
      </c>
      <c r="B13" s="101" t="s">
        <v>88</v>
      </c>
      <c r="C13" s="102"/>
      <c r="D13" s="90"/>
      <c r="E13" s="105"/>
      <c r="F13" s="75"/>
      <c r="G13" s="73"/>
      <c r="H13" s="50">
        <f t="shared" si="0"/>
        <v>0</v>
      </c>
      <c r="I13" s="48">
        <f t="shared" si="1"/>
        <v>0</v>
      </c>
      <c r="J13" s="48">
        <f t="shared" si="2"/>
        <v>0</v>
      </c>
      <c r="K13" s="48">
        <f t="shared" si="3"/>
        <v>0</v>
      </c>
      <c r="L13" s="48">
        <f t="shared" si="4"/>
        <v>0</v>
      </c>
    </row>
    <row r="14" spans="1:12" s="51" customFormat="1" ht="38.25">
      <c r="A14" s="114" t="s">
        <v>125</v>
      </c>
      <c r="B14" s="103" t="s">
        <v>96</v>
      </c>
      <c r="C14" s="102" t="s">
        <v>97</v>
      </c>
      <c r="D14" s="90">
        <v>54.63414</v>
      </c>
      <c r="E14" s="104">
        <v>32.800000000000004</v>
      </c>
      <c r="F14" s="75">
        <v>24.4</v>
      </c>
      <c r="G14" s="73"/>
      <c r="H14" s="50">
        <f t="shared" si="0"/>
        <v>24.4</v>
      </c>
      <c r="I14" s="48">
        <f t="shared" si="1"/>
        <v>1791.9997920000003</v>
      </c>
      <c r="J14" s="48">
        <f t="shared" si="2"/>
        <v>1333.073016</v>
      </c>
      <c r="K14" s="48">
        <f t="shared" si="3"/>
        <v>0</v>
      </c>
      <c r="L14" s="48">
        <f t="shared" si="4"/>
        <v>1333.073016</v>
      </c>
    </row>
    <row r="15" spans="1:12" s="51" customFormat="1" ht="38.25">
      <c r="A15" s="114" t="s">
        <v>126</v>
      </c>
      <c r="B15" s="103" t="s">
        <v>98</v>
      </c>
      <c r="C15" s="102" t="s">
        <v>97</v>
      </c>
      <c r="D15" s="89">
        <v>99.84358800000001</v>
      </c>
      <c r="E15" s="104">
        <v>111.64999999999999</v>
      </c>
      <c r="F15" s="75">
        <v>96</v>
      </c>
      <c r="G15" s="73"/>
      <c r="H15" s="50">
        <f t="shared" si="0"/>
        <v>96</v>
      </c>
      <c r="I15" s="48">
        <f t="shared" si="1"/>
        <v>11147.536600200001</v>
      </c>
      <c r="J15" s="48">
        <f t="shared" si="2"/>
        <v>9584.984448000001</v>
      </c>
      <c r="K15" s="48">
        <f t="shared" si="3"/>
        <v>0</v>
      </c>
      <c r="L15" s="48">
        <f t="shared" si="4"/>
        <v>9584.984448000001</v>
      </c>
    </row>
    <row r="16" spans="1:12" s="51" customFormat="1" ht="12.75">
      <c r="A16" s="114"/>
      <c r="B16" s="103"/>
      <c r="C16" s="102"/>
      <c r="D16" s="89"/>
      <c r="E16" s="104"/>
      <c r="F16" s="75"/>
      <c r="G16" s="73"/>
      <c r="H16" s="50">
        <f t="shared" si="0"/>
        <v>0</v>
      </c>
      <c r="I16" s="48">
        <f t="shared" si="1"/>
        <v>0</v>
      </c>
      <c r="J16" s="48">
        <f t="shared" si="2"/>
        <v>0</v>
      </c>
      <c r="K16" s="48">
        <f t="shared" si="3"/>
        <v>0</v>
      </c>
      <c r="L16" s="48">
        <f t="shared" si="4"/>
        <v>0</v>
      </c>
    </row>
    <row r="17" spans="1:13" s="69" customFormat="1" ht="12.75">
      <c r="A17" s="113" t="s">
        <v>15</v>
      </c>
      <c r="B17" s="101" t="s">
        <v>99</v>
      </c>
      <c r="C17" s="102"/>
      <c r="D17" s="89"/>
      <c r="E17" s="104"/>
      <c r="F17" s="75"/>
      <c r="G17" s="73"/>
      <c r="H17" s="50">
        <f t="shared" si="0"/>
        <v>0</v>
      </c>
      <c r="I17" s="48">
        <f t="shared" si="1"/>
        <v>0</v>
      </c>
      <c r="J17" s="48">
        <f t="shared" si="2"/>
        <v>0</v>
      </c>
      <c r="K17" s="48">
        <f t="shared" si="3"/>
        <v>0</v>
      </c>
      <c r="L17" s="48">
        <f t="shared" si="4"/>
        <v>0</v>
      </c>
      <c r="M17" s="69">
        <f>12*13</f>
        <v>156</v>
      </c>
    </row>
    <row r="18" spans="1:12" s="51" customFormat="1" ht="51">
      <c r="A18" s="114" t="s">
        <v>127</v>
      </c>
      <c r="B18" s="103" t="s">
        <v>100</v>
      </c>
      <c r="C18" s="102" t="s">
        <v>95</v>
      </c>
      <c r="D18" s="88">
        <v>2888.5711859999997</v>
      </c>
      <c r="E18" s="104">
        <v>2.4800000000000004</v>
      </c>
      <c r="F18" s="75">
        <v>1.78</v>
      </c>
      <c r="G18" s="73"/>
      <c r="H18" s="50">
        <f t="shared" si="0"/>
        <v>1.78</v>
      </c>
      <c r="I18" s="48">
        <f t="shared" si="1"/>
        <v>7163.65654128</v>
      </c>
      <c r="J18" s="48">
        <f t="shared" si="2"/>
        <v>5141.65671108</v>
      </c>
      <c r="K18" s="48">
        <f t="shared" si="3"/>
        <v>0</v>
      </c>
      <c r="L18" s="48">
        <f t="shared" si="4"/>
        <v>5141.65671108</v>
      </c>
    </row>
    <row r="19" spans="1:12" s="51" customFormat="1" ht="12.75">
      <c r="A19" s="114"/>
      <c r="B19" s="103"/>
      <c r="C19" s="102"/>
      <c r="D19" s="88"/>
      <c r="E19" s="104"/>
      <c r="F19" s="75"/>
      <c r="G19" s="73"/>
      <c r="H19" s="50">
        <f t="shared" si="0"/>
        <v>0</v>
      </c>
      <c r="I19" s="48">
        <f t="shared" si="1"/>
        <v>0</v>
      </c>
      <c r="J19" s="48">
        <f t="shared" si="2"/>
        <v>0</v>
      </c>
      <c r="K19" s="48">
        <f t="shared" si="3"/>
        <v>0</v>
      </c>
      <c r="L19" s="48">
        <f t="shared" si="4"/>
        <v>0</v>
      </c>
    </row>
    <row r="20" spans="1:12" s="51" customFormat="1" ht="12.75">
      <c r="A20" s="113" t="s">
        <v>128</v>
      </c>
      <c r="B20" s="101" t="s">
        <v>101</v>
      </c>
      <c r="C20" s="102"/>
      <c r="D20" s="73"/>
      <c r="E20" s="105"/>
      <c r="F20" s="75"/>
      <c r="G20" s="73"/>
      <c r="H20" s="50">
        <f t="shared" si="0"/>
        <v>0</v>
      </c>
      <c r="I20" s="48">
        <f t="shared" si="1"/>
        <v>0</v>
      </c>
      <c r="J20" s="48">
        <f t="shared" si="2"/>
        <v>0</v>
      </c>
      <c r="K20" s="48">
        <f t="shared" si="3"/>
        <v>0</v>
      </c>
      <c r="L20" s="48">
        <f t="shared" si="4"/>
        <v>0</v>
      </c>
    </row>
    <row r="21" spans="1:12" s="69" customFormat="1" ht="25.5">
      <c r="A21" s="114" t="s">
        <v>129</v>
      </c>
      <c r="B21" s="103" t="s">
        <v>102</v>
      </c>
      <c r="C21" s="102" t="s">
        <v>97</v>
      </c>
      <c r="D21" s="75">
        <v>9.872910000000001</v>
      </c>
      <c r="E21" s="104">
        <v>4.3</v>
      </c>
      <c r="F21" s="75">
        <v>192</v>
      </c>
      <c r="G21" s="73"/>
      <c r="H21" s="50">
        <f t="shared" si="0"/>
        <v>192</v>
      </c>
      <c r="I21" s="48">
        <f t="shared" si="1"/>
        <v>42.453513</v>
      </c>
      <c r="J21" s="48">
        <f t="shared" si="2"/>
        <v>1895.5987200000002</v>
      </c>
      <c r="K21" s="48">
        <f t="shared" si="3"/>
        <v>0</v>
      </c>
      <c r="L21" s="48">
        <f t="shared" si="4"/>
        <v>1895.5987200000002</v>
      </c>
    </row>
    <row r="22" spans="1:12" s="51" customFormat="1" ht="25.5">
      <c r="A22" s="114" t="s">
        <v>130</v>
      </c>
      <c r="B22" s="103" t="s">
        <v>103</v>
      </c>
      <c r="C22" s="102" t="s">
        <v>97</v>
      </c>
      <c r="D22" s="75">
        <v>42.471684</v>
      </c>
      <c r="E22" s="104">
        <v>226.45</v>
      </c>
      <c r="F22" s="75">
        <v>192</v>
      </c>
      <c r="G22" s="73"/>
      <c r="H22" s="50">
        <f t="shared" si="0"/>
        <v>192</v>
      </c>
      <c r="I22" s="48">
        <f t="shared" si="1"/>
        <v>9617.712841800001</v>
      </c>
      <c r="J22" s="48">
        <f t="shared" si="2"/>
        <v>8154.563328</v>
      </c>
      <c r="K22" s="48">
        <f t="shared" si="3"/>
        <v>0</v>
      </c>
      <c r="L22" s="48">
        <f t="shared" si="4"/>
        <v>8154.563328</v>
      </c>
    </row>
    <row r="23" spans="1:12" s="51" customFormat="1" ht="12.75">
      <c r="A23" s="114"/>
      <c r="B23" s="108"/>
      <c r="C23" s="109"/>
      <c r="D23" s="75"/>
      <c r="E23" s="110"/>
      <c r="F23" s="116"/>
      <c r="G23" s="98"/>
      <c r="H23" s="98"/>
      <c r="I23" s="98"/>
      <c r="J23" s="98"/>
      <c r="K23" s="98"/>
      <c r="L23" s="98"/>
    </row>
    <row r="24" spans="1:12" s="51" customFormat="1" ht="12.75">
      <c r="A24" s="113" t="s">
        <v>131</v>
      </c>
      <c r="B24" s="101" t="s">
        <v>104</v>
      </c>
      <c r="C24" s="102"/>
      <c r="D24" s="91"/>
      <c r="E24" s="105"/>
      <c r="F24" s="75"/>
      <c r="G24" s="73"/>
      <c r="H24" s="50">
        <f aca="true" t="shared" si="5" ref="H24:H75">G24+F24</f>
        <v>0</v>
      </c>
      <c r="I24" s="48">
        <f aca="true" t="shared" si="6" ref="I24:I75">E24*D24</f>
        <v>0</v>
      </c>
      <c r="J24" s="48">
        <f aca="true" t="shared" si="7" ref="J24:J75">F24*D24</f>
        <v>0</v>
      </c>
      <c r="K24" s="48">
        <f aca="true" t="shared" si="8" ref="K24:K75">D24*G24</f>
        <v>0</v>
      </c>
      <c r="L24" s="48">
        <f aca="true" t="shared" si="9" ref="L24:L75">K24+J24</f>
        <v>0</v>
      </c>
    </row>
    <row r="25" spans="1:12" s="69" customFormat="1" ht="25.5">
      <c r="A25" s="114" t="s">
        <v>132</v>
      </c>
      <c r="B25" s="103" t="s">
        <v>105</v>
      </c>
      <c r="C25" s="102" t="s">
        <v>97</v>
      </c>
      <c r="D25" s="75">
        <v>4.433724000000001</v>
      </c>
      <c r="E25" s="104">
        <v>226.45</v>
      </c>
      <c r="F25" s="75">
        <v>192</v>
      </c>
      <c r="G25" s="73"/>
      <c r="H25" s="50">
        <f t="shared" si="5"/>
        <v>192</v>
      </c>
      <c r="I25" s="48">
        <f t="shared" si="6"/>
        <v>1004.0167998000001</v>
      </c>
      <c r="J25" s="48">
        <f t="shared" si="7"/>
        <v>851.2750080000001</v>
      </c>
      <c r="K25" s="48">
        <f t="shared" si="8"/>
        <v>0</v>
      </c>
      <c r="L25" s="48">
        <f t="shared" si="9"/>
        <v>851.2750080000001</v>
      </c>
    </row>
    <row r="26" spans="1:12" s="51" customFormat="1" ht="25.5">
      <c r="A26" s="114" t="s">
        <v>133</v>
      </c>
      <c r="B26" s="103" t="s">
        <v>106</v>
      </c>
      <c r="C26" s="102" t="s">
        <v>97</v>
      </c>
      <c r="D26" s="75">
        <v>13.398084</v>
      </c>
      <c r="E26" s="104">
        <v>226.45</v>
      </c>
      <c r="F26" s="75">
        <v>192</v>
      </c>
      <c r="G26" s="73"/>
      <c r="H26" s="50">
        <f t="shared" si="5"/>
        <v>192</v>
      </c>
      <c r="I26" s="48">
        <f t="shared" si="6"/>
        <v>3033.9961218</v>
      </c>
      <c r="J26" s="48">
        <f t="shared" si="7"/>
        <v>2572.4321280000004</v>
      </c>
      <c r="K26" s="48">
        <f t="shared" si="8"/>
        <v>0</v>
      </c>
      <c r="L26" s="48">
        <f t="shared" si="9"/>
        <v>2572.4321280000004</v>
      </c>
    </row>
    <row r="27" spans="1:12" s="51" customFormat="1" ht="12.75">
      <c r="A27" s="114"/>
      <c r="B27" s="103"/>
      <c r="C27" s="102"/>
      <c r="D27" s="75"/>
      <c r="E27" s="104"/>
      <c r="F27" s="75"/>
      <c r="G27" s="73"/>
      <c r="H27" s="50">
        <f t="shared" si="5"/>
        <v>0</v>
      </c>
      <c r="I27" s="48">
        <f t="shared" si="6"/>
        <v>0</v>
      </c>
      <c r="J27" s="48">
        <f t="shared" si="7"/>
        <v>0</v>
      </c>
      <c r="K27" s="48">
        <f t="shared" si="8"/>
        <v>0</v>
      </c>
      <c r="L27" s="48">
        <f t="shared" si="9"/>
        <v>0</v>
      </c>
    </row>
    <row r="28" spans="1:12" s="77" customFormat="1" ht="12.75">
      <c r="A28" s="115" t="s">
        <v>28</v>
      </c>
      <c r="B28" s="106" t="s">
        <v>107</v>
      </c>
      <c r="C28" s="107"/>
      <c r="D28" s="111"/>
      <c r="E28" s="112"/>
      <c r="F28" s="92"/>
      <c r="G28" s="86"/>
      <c r="H28" s="96">
        <f t="shared" si="5"/>
        <v>0</v>
      </c>
      <c r="I28" s="97">
        <f t="shared" si="6"/>
        <v>0</v>
      </c>
      <c r="J28" s="97">
        <f t="shared" si="7"/>
        <v>0</v>
      </c>
      <c r="K28" s="97">
        <f t="shared" si="8"/>
        <v>0</v>
      </c>
      <c r="L28" s="97">
        <f t="shared" si="9"/>
        <v>0</v>
      </c>
    </row>
    <row r="29" spans="1:12" s="69" customFormat="1" ht="12.75">
      <c r="A29" s="113" t="s">
        <v>29</v>
      </c>
      <c r="B29" s="101" t="s">
        <v>93</v>
      </c>
      <c r="C29" s="102"/>
      <c r="D29" s="89"/>
      <c r="E29" s="105"/>
      <c r="F29" s="75"/>
      <c r="G29" s="73"/>
      <c r="H29" s="50">
        <f t="shared" si="5"/>
        <v>0</v>
      </c>
      <c r="I29" s="48">
        <f t="shared" si="6"/>
        <v>0</v>
      </c>
      <c r="J29" s="48">
        <f t="shared" si="7"/>
        <v>0</v>
      </c>
      <c r="K29" s="48">
        <f t="shared" si="8"/>
        <v>0</v>
      </c>
      <c r="L29" s="48">
        <f t="shared" si="9"/>
        <v>0</v>
      </c>
    </row>
    <row r="30" spans="1:12" s="51" customFormat="1" ht="25.5">
      <c r="A30" s="114" t="s">
        <v>134</v>
      </c>
      <c r="B30" s="103" t="s">
        <v>94</v>
      </c>
      <c r="C30" s="102" t="s">
        <v>95</v>
      </c>
      <c r="D30" s="88">
        <v>36.875016</v>
      </c>
      <c r="E30" s="104">
        <v>1.92</v>
      </c>
      <c r="F30" s="75">
        <v>3.72</v>
      </c>
      <c r="G30" s="73"/>
      <c r="H30" s="50">
        <f t="shared" si="5"/>
        <v>3.72</v>
      </c>
      <c r="I30" s="48">
        <f t="shared" si="6"/>
        <v>70.80003072</v>
      </c>
      <c r="J30" s="48">
        <f t="shared" si="7"/>
        <v>137.17505952000002</v>
      </c>
      <c r="K30" s="48">
        <f t="shared" si="8"/>
        <v>0</v>
      </c>
      <c r="L30" s="48">
        <f t="shared" si="9"/>
        <v>137.17505952000002</v>
      </c>
    </row>
    <row r="31" spans="1:12" s="51" customFormat="1" ht="12.75">
      <c r="A31" s="113"/>
      <c r="B31" s="101"/>
      <c r="C31" s="102"/>
      <c r="D31" s="88"/>
      <c r="E31" s="105"/>
      <c r="F31" s="75"/>
      <c r="G31" s="73"/>
      <c r="H31" s="50">
        <f t="shared" si="5"/>
        <v>0</v>
      </c>
      <c r="I31" s="48">
        <f t="shared" si="6"/>
        <v>0</v>
      </c>
      <c r="J31" s="48">
        <f t="shared" si="7"/>
        <v>0</v>
      </c>
      <c r="K31" s="48">
        <f t="shared" si="8"/>
        <v>0</v>
      </c>
      <c r="L31" s="48">
        <f t="shared" si="9"/>
        <v>0</v>
      </c>
    </row>
    <row r="32" spans="1:12" s="51" customFormat="1" ht="12.75">
      <c r="A32" s="113" t="s">
        <v>30</v>
      </c>
      <c r="B32" s="101" t="s">
        <v>88</v>
      </c>
      <c r="C32" s="102"/>
      <c r="D32" s="88"/>
      <c r="E32" s="105"/>
      <c r="F32" s="75"/>
      <c r="G32" s="73"/>
      <c r="H32" s="50">
        <f t="shared" si="5"/>
        <v>0</v>
      </c>
      <c r="I32" s="48">
        <f t="shared" si="6"/>
        <v>0</v>
      </c>
      <c r="J32" s="48">
        <f t="shared" si="7"/>
        <v>0</v>
      </c>
      <c r="K32" s="48">
        <f t="shared" si="8"/>
        <v>0</v>
      </c>
      <c r="L32" s="48">
        <f t="shared" si="9"/>
        <v>0</v>
      </c>
    </row>
    <row r="33" spans="1:12" s="51" customFormat="1" ht="38.25">
      <c r="A33" s="114" t="s">
        <v>135</v>
      </c>
      <c r="B33" s="103" t="s">
        <v>96</v>
      </c>
      <c r="C33" s="102" t="s">
        <v>97</v>
      </c>
      <c r="D33" s="88">
        <v>54.63414</v>
      </c>
      <c r="E33" s="104">
        <v>11.14</v>
      </c>
      <c r="F33" s="75">
        <v>17.05</v>
      </c>
      <c r="G33" s="73"/>
      <c r="H33" s="50">
        <f t="shared" si="5"/>
        <v>17.05</v>
      </c>
      <c r="I33" s="48">
        <f t="shared" si="6"/>
        <v>608.6243196</v>
      </c>
      <c r="J33" s="48">
        <f t="shared" si="7"/>
        <v>931.5120870000001</v>
      </c>
      <c r="K33" s="48">
        <f t="shared" si="8"/>
        <v>0</v>
      </c>
      <c r="L33" s="48">
        <f t="shared" si="9"/>
        <v>931.5120870000001</v>
      </c>
    </row>
    <row r="34" spans="1:12" s="51" customFormat="1" ht="12.75">
      <c r="A34" s="114"/>
      <c r="B34" s="108"/>
      <c r="C34" s="109"/>
      <c r="D34" s="88"/>
      <c r="E34" s="110"/>
      <c r="F34" s="75"/>
      <c r="G34" s="73"/>
      <c r="H34" s="50">
        <f t="shared" si="5"/>
        <v>0</v>
      </c>
      <c r="I34" s="48">
        <f t="shared" si="6"/>
        <v>0</v>
      </c>
      <c r="J34" s="48">
        <f t="shared" si="7"/>
        <v>0</v>
      </c>
      <c r="K34" s="48">
        <f t="shared" si="8"/>
        <v>0</v>
      </c>
      <c r="L34" s="48">
        <f t="shared" si="9"/>
        <v>0</v>
      </c>
    </row>
    <row r="35" spans="1:12" s="51" customFormat="1" ht="12.75">
      <c r="A35" s="113" t="s">
        <v>31</v>
      </c>
      <c r="B35" s="101" t="s">
        <v>108</v>
      </c>
      <c r="C35" s="102"/>
      <c r="D35" s="88"/>
      <c r="E35" s="104"/>
      <c r="F35" s="75"/>
      <c r="G35" s="73"/>
      <c r="H35" s="50">
        <f t="shared" si="5"/>
        <v>0</v>
      </c>
      <c r="I35" s="48">
        <f t="shared" si="6"/>
        <v>0</v>
      </c>
      <c r="J35" s="48">
        <f t="shared" si="7"/>
        <v>0</v>
      </c>
      <c r="K35" s="48">
        <f t="shared" si="8"/>
        <v>0</v>
      </c>
      <c r="L35" s="48">
        <f t="shared" si="9"/>
        <v>0</v>
      </c>
    </row>
    <row r="36" spans="1:12" s="51" customFormat="1" ht="76.5">
      <c r="A36" s="114" t="s">
        <v>136</v>
      </c>
      <c r="B36" s="103" t="s">
        <v>109</v>
      </c>
      <c r="C36" s="102" t="s">
        <v>86</v>
      </c>
      <c r="D36" s="75">
        <v>76.13649000000001</v>
      </c>
      <c r="E36" s="104">
        <v>14.22</v>
      </c>
      <c r="F36" s="75">
        <v>34.2</v>
      </c>
      <c r="G36" s="73"/>
      <c r="H36" s="50">
        <f t="shared" si="5"/>
        <v>34.2</v>
      </c>
      <c r="I36" s="48">
        <f t="shared" si="6"/>
        <v>1082.6608878000002</v>
      </c>
      <c r="J36" s="48">
        <f t="shared" si="7"/>
        <v>2603.8679580000007</v>
      </c>
      <c r="K36" s="48">
        <f t="shared" si="8"/>
        <v>0</v>
      </c>
      <c r="L36" s="48">
        <f t="shared" si="9"/>
        <v>2603.8679580000007</v>
      </c>
    </row>
    <row r="37" spans="1:12" s="51" customFormat="1" ht="12.75">
      <c r="A37" s="114"/>
      <c r="B37" s="103"/>
      <c r="C37" s="102"/>
      <c r="D37" s="75"/>
      <c r="E37" s="104"/>
      <c r="F37" s="75"/>
      <c r="G37" s="73"/>
      <c r="H37" s="50">
        <f t="shared" si="5"/>
        <v>0</v>
      </c>
      <c r="I37" s="48">
        <f t="shared" si="6"/>
        <v>0</v>
      </c>
      <c r="J37" s="48">
        <f t="shared" si="7"/>
        <v>0</v>
      </c>
      <c r="K37" s="48">
        <f t="shared" si="8"/>
        <v>0</v>
      </c>
      <c r="L37" s="48">
        <f t="shared" si="9"/>
        <v>0</v>
      </c>
    </row>
    <row r="38" spans="1:12" s="51" customFormat="1" ht="12.75">
      <c r="A38" s="113" t="s">
        <v>137</v>
      </c>
      <c r="B38" s="101" t="s">
        <v>110</v>
      </c>
      <c r="C38" s="102"/>
      <c r="D38" s="75"/>
      <c r="E38" s="104"/>
      <c r="F38" s="116"/>
      <c r="G38" s="98"/>
      <c r="H38" s="50">
        <f t="shared" si="5"/>
        <v>0</v>
      </c>
      <c r="I38" s="48">
        <f t="shared" si="6"/>
        <v>0</v>
      </c>
      <c r="J38" s="48">
        <f t="shared" si="7"/>
        <v>0</v>
      </c>
      <c r="K38" s="48">
        <f t="shared" si="8"/>
        <v>0</v>
      </c>
      <c r="L38" s="48">
        <f t="shared" si="9"/>
        <v>0</v>
      </c>
    </row>
    <row r="39" spans="1:12" s="51" customFormat="1" ht="25.5">
      <c r="A39" s="114" t="s">
        <v>138</v>
      </c>
      <c r="B39" s="103" t="s">
        <v>111</v>
      </c>
      <c r="C39" s="102" t="s">
        <v>97</v>
      </c>
      <c r="D39" s="75">
        <v>76.13649000000001</v>
      </c>
      <c r="E39" s="104">
        <v>93.96000000000001</v>
      </c>
      <c r="F39" s="75">
        <v>124</v>
      </c>
      <c r="G39" s="73"/>
      <c r="H39" s="50">
        <f t="shared" si="5"/>
        <v>124</v>
      </c>
      <c r="I39" s="48">
        <f t="shared" si="6"/>
        <v>7153.784600400001</v>
      </c>
      <c r="J39" s="48">
        <f t="shared" si="7"/>
        <v>9440.924760000002</v>
      </c>
      <c r="K39" s="48">
        <f t="shared" si="8"/>
        <v>0</v>
      </c>
      <c r="L39" s="48">
        <f t="shared" si="9"/>
        <v>9440.924760000002</v>
      </c>
    </row>
    <row r="40" spans="1:12" s="51" customFormat="1" ht="38.25">
      <c r="A40" s="114" t="s">
        <v>139</v>
      </c>
      <c r="B40" s="108" t="s">
        <v>112</v>
      </c>
      <c r="C40" s="109" t="s">
        <v>97</v>
      </c>
      <c r="D40" s="75">
        <v>70.467138</v>
      </c>
      <c r="E40" s="110">
        <v>93.96000000000001</v>
      </c>
      <c r="F40" s="75">
        <v>124</v>
      </c>
      <c r="G40" s="73"/>
      <c r="H40" s="50">
        <f t="shared" si="5"/>
        <v>124</v>
      </c>
      <c r="I40" s="48">
        <f t="shared" si="6"/>
        <v>6621.092286480001</v>
      </c>
      <c r="J40" s="48">
        <f t="shared" si="7"/>
        <v>8737.925112</v>
      </c>
      <c r="K40" s="48">
        <f t="shared" si="8"/>
        <v>0</v>
      </c>
      <c r="L40" s="48">
        <f t="shared" si="9"/>
        <v>8737.925112</v>
      </c>
    </row>
    <row r="41" spans="1:12" s="51" customFormat="1" ht="12.75">
      <c r="A41" s="114"/>
      <c r="B41" s="103"/>
      <c r="C41" s="102"/>
      <c r="D41" s="75"/>
      <c r="E41" s="104"/>
      <c r="F41" s="75"/>
      <c r="G41" s="73"/>
      <c r="H41" s="50">
        <f t="shared" si="5"/>
        <v>0</v>
      </c>
      <c r="I41" s="48">
        <f t="shared" si="6"/>
        <v>0</v>
      </c>
      <c r="J41" s="48">
        <f t="shared" si="7"/>
        <v>0</v>
      </c>
      <c r="K41" s="48">
        <f t="shared" si="8"/>
        <v>0</v>
      </c>
      <c r="L41" s="48">
        <f t="shared" si="9"/>
        <v>0</v>
      </c>
    </row>
    <row r="42" spans="1:12" s="51" customFormat="1" ht="12.75">
      <c r="A42" s="113" t="s">
        <v>140</v>
      </c>
      <c r="B42" s="101" t="s">
        <v>113</v>
      </c>
      <c r="C42" s="102"/>
      <c r="D42" s="75"/>
      <c r="E42" s="105"/>
      <c r="F42" s="116"/>
      <c r="G42" s="98"/>
      <c r="H42" s="50">
        <f t="shared" si="5"/>
        <v>0</v>
      </c>
      <c r="I42" s="48">
        <f t="shared" si="6"/>
        <v>0</v>
      </c>
      <c r="J42" s="48">
        <f t="shared" si="7"/>
        <v>0</v>
      </c>
      <c r="K42" s="48">
        <f t="shared" si="8"/>
        <v>0</v>
      </c>
      <c r="L42" s="48">
        <f t="shared" si="9"/>
        <v>0</v>
      </c>
    </row>
    <row r="43" spans="1:12" s="51" customFormat="1" ht="25.5">
      <c r="A43" s="114" t="s">
        <v>141</v>
      </c>
      <c r="B43" s="103" t="s">
        <v>102</v>
      </c>
      <c r="C43" s="102" t="s">
        <v>97</v>
      </c>
      <c r="D43" s="73">
        <v>9.872910000000001</v>
      </c>
      <c r="E43" s="104">
        <v>4.74</v>
      </c>
      <c r="F43" s="75">
        <v>4.75</v>
      </c>
      <c r="G43" s="73"/>
      <c r="H43" s="50">
        <f t="shared" si="5"/>
        <v>4.75</v>
      </c>
      <c r="I43" s="48">
        <f t="shared" si="6"/>
        <v>46.797593400000004</v>
      </c>
      <c r="J43" s="48">
        <f t="shared" si="7"/>
        <v>46.896322500000004</v>
      </c>
      <c r="K43" s="48">
        <f t="shared" si="8"/>
        <v>0</v>
      </c>
      <c r="L43" s="48">
        <f t="shared" si="9"/>
        <v>46.896322500000004</v>
      </c>
    </row>
    <row r="44" spans="1:12" s="51" customFormat="1" ht="25.5">
      <c r="A44" s="114" t="s">
        <v>142</v>
      </c>
      <c r="B44" s="103" t="s">
        <v>114</v>
      </c>
      <c r="C44" s="102" t="s">
        <v>97</v>
      </c>
      <c r="D44" s="75">
        <v>42.471684</v>
      </c>
      <c r="E44" s="104">
        <v>4.74</v>
      </c>
      <c r="F44" s="75">
        <v>4.75</v>
      </c>
      <c r="G44" s="73"/>
      <c r="H44" s="50">
        <f t="shared" si="5"/>
        <v>4.75</v>
      </c>
      <c r="I44" s="48">
        <f t="shared" si="6"/>
        <v>201.31578216000003</v>
      </c>
      <c r="J44" s="48">
        <f t="shared" si="7"/>
        <v>201.74049900000003</v>
      </c>
      <c r="K44" s="48">
        <f t="shared" si="8"/>
        <v>0</v>
      </c>
      <c r="L44" s="48">
        <f t="shared" si="9"/>
        <v>201.74049900000003</v>
      </c>
    </row>
    <row r="45" spans="1:12" s="51" customFormat="1" ht="12.75">
      <c r="A45" s="114"/>
      <c r="B45" s="103"/>
      <c r="C45" s="102"/>
      <c r="D45" s="90"/>
      <c r="E45" s="104"/>
      <c r="F45" s="116"/>
      <c r="G45" s="98"/>
      <c r="H45" s="50">
        <f t="shared" si="5"/>
        <v>0</v>
      </c>
      <c r="I45" s="48">
        <f t="shared" si="6"/>
        <v>0</v>
      </c>
      <c r="J45" s="48">
        <f t="shared" si="7"/>
        <v>0</v>
      </c>
      <c r="K45" s="48">
        <f t="shared" si="8"/>
        <v>0</v>
      </c>
      <c r="L45" s="48">
        <f t="shared" si="9"/>
        <v>0</v>
      </c>
    </row>
    <row r="46" spans="1:12" s="51" customFormat="1" ht="12.75">
      <c r="A46" s="113" t="s">
        <v>143</v>
      </c>
      <c r="B46" s="101" t="s">
        <v>104</v>
      </c>
      <c r="C46" s="102"/>
      <c r="D46" s="89"/>
      <c r="E46" s="105"/>
      <c r="F46" s="75"/>
      <c r="G46" s="73"/>
      <c r="H46" s="50">
        <f t="shared" si="5"/>
        <v>0</v>
      </c>
      <c r="I46" s="48">
        <f t="shared" si="6"/>
        <v>0</v>
      </c>
      <c r="J46" s="48">
        <f t="shared" si="7"/>
        <v>0</v>
      </c>
      <c r="K46" s="48">
        <f t="shared" si="8"/>
        <v>0</v>
      </c>
      <c r="L46" s="48">
        <f t="shared" si="9"/>
        <v>0</v>
      </c>
    </row>
    <row r="47" spans="1:12" s="51" customFormat="1" ht="25.5">
      <c r="A47" s="114" t="s">
        <v>144</v>
      </c>
      <c r="B47" s="103" t="s">
        <v>105</v>
      </c>
      <c r="C47" s="102" t="s">
        <v>97</v>
      </c>
      <c r="D47" s="88">
        <v>4.433724000000001</v>
      </c>
      <c r="E47" s="104">
        <v>4.74</v>
      </c>
      <c r="F47" s="75">
        <v>4.75</v>
      </c>
      <c r="G47" s="73"/>
      <c r="H47" s="50">
        <f t="shared" si="5"/>
        <v>4.75</v>
      </c>
      <c r="I47" s="48">
        <f t="shared" si="6"/>
        <v>21.015851760000004</v>
      </c>
      <c r="J47" s="48">
        <f t="shared" si="7"/>
        <v>21.060189000000005</v>
      </c>
      <c r="K47" s="48">
        <f t="shared" si="8"/>
        <v>0</v>
      </c>
      <c r="L47" s="48">
        <f t="shared" si="9"/>
        <v>21.060189000000005</v>
      </c>
    </row>
    <row r="48" spans="1:12" s="51" customFormat="1" ht="25.5">
      <c r="A48" s="114" t="s">
        <v>145</v>
      </c>
      <c r="B48" s="103" t="s">
        <v>106</v>
      </c>
      <c r="C48" s="102" t="s">
        <v>97</v>
      </c>
      <c r="D48" s="88">
        <v>13.398084</v>
      </c>
      <c r="E48" s="104">
        <v>4.74</v>
      </c>
      <c r="F48" s="75">
        <v>4.75</v>
      </c>
      <c r="G48" s="73"/>
      <c r="H48" s="50">
        <f t="shared" si="5"/>
        <v>4.75</v>
      </c>
      <c r="I48" s="48">
        <f t="shared" si="6"/>
        <v>63.506918160000005</v>
      </c>
      <c r="J48" s="48">
        <f t="shared" si="7"/>
        <v>63.640899000000005</v>
      </c>
      <c r="K48" s="48">
        <f t="shared" si="8"/>
        <v>0</v>
      </c>
      <c r="L48" s="48">
        <f t="shared" si="9"/>
        <v>63.640899000000005</v>
      </c>
    </row>
    <row r="49" spans="1:12" s="51" customFormat="1" ht="12.75">
      <c r="A49" s="114"/>
      <c r="B49" s="103"/>
      <c r="C49" s="102"/>
      <c r="D49" s="91"/>
      <c r="E49" s="104"/>
      <c r="F49" s="75"/>
      <c r="G49" s="73"/>
      <c r="H49" s="50">
        <f t="shared" si="5"/>
        <v>0</v>
      </c>
      <c r="I49" s="48">
        <f t="shared" si="6"/>
        <v>0</v>
      </c>
      <c r="J49" s="48">
        <f t="shared" si="7"/>
        <v>0</v>
      </c>
      <c r="K49" s="48">
        <f t="shared" si="8"/>
        <v>0</v>
      </c>
      <c r="L49" s="48">
        <f t="shared" si="9"/>
        <v>0</v>
      </c>
    </row>
    <row r="50" spans="1:12" s="77" customFormat="1" ht="12.75">
      <c r="A50" s="115" t="s">
        <v>33</v>
      </c>
      <c r="B50" s="106" t="s">
        <v>115</v>
      </c>
      <c r="C50" s="107"/>
      <c r="D50" s="94"/>
      <c r="E50" s="112"/>
      <c r="F50" s="92"/>
      <c r="G50" s="86"/>
      <c r="H50" s="96">
        <f t="shared" si="5"/>
        <v>0</v>
      </c>
      <c r="I50" s="97">
        <f t="shared" si="6"/>
        <v>0</v>
      </c>
      <c r="J50" s="97">
        <f t="shared" si="7"/>
        <v>0</v>
      </c>
      <c r="K50" s="97">
        <f t="shared" si="8"/>
        <v>0</v>
      </c>
      <c r="L50" s="97">
        <f t="shared" si="9"/>
        <v>0</v>
      </c>
    </row>
    <row r="51" spans="1:12" s="51" customFormat="1" ht="12.75">
      <c r="A51" s="113" t="s">
        <v>34</v>
      </c>
      <c r="B51" s="101" t="s">
        <v>93</v>
      </c>
      <c r="C51" s="102"/>
      <c r="D51" s="88"/>
      <c r="E51" s="105"/>
      <c r="F51" s="75"/>
      <c r="G51" s="73"/>
      <c r="H51" s="50">
        <f t="shared" si="5"/>
        <v>0</v>
      </c>
      <c r="I51" s="48">
        <f t="shared" si="6"/>
        <v>0</v>
      </c>
      <c r="J51" s="48">
        <f t="shared" si="7"/>
        <v>0</v>
      </c>
      <c r="K51" s="48">
        <f t="shared" si="8"/>
        <v>0</v>
      </c>
      <c r="L51" s="48">
        <f t="shared" si="9"/>
        <v>0</v>
      </c>
    </row>
    <row r="52" spans="1:12" s="51" customFormat="1" ht="25.5">
      <c r="A52" s="114" t="s">
        <v>146</v>
      </c>
      <c r="B52" s="103" t="s">
        <v>94</v>
      </c>
      <c r="C52" s="102" t="s">
        <v>97</v>
      </c>
      <c r="D52" s="88">
        <v>36.875016</v>
      </c>
      <c r="E52" s="104">
        <v>22.18</v>
      </c>
      <c r="F52" s="75"/>
      <c r="G52" s="73">
        <v>33.6</v>
      </c>
      <c r="H52" s="50">
        <f t="shared" si="5"/>
        <v>33.6</v>
      </c>
      <c r="I52" s="48">
        <f t="shared" si="6"/>
        <v>817.8878548800001</v>
      </c>
      <c r="J52" s="48">
        <f t="shared" si="7"/>
        <v>0</v>
      </c>
      <c r="K52" s="48">
        <f t="shared" si="8"/>
        <v>1239.0005376000001</v>
      </c>
      <c r="L52" s="48">
        <f t="shared" si="9"/>
        <v>1239.0005376000001</v>
      </c>
    </row>
    <row r="53" spans="1:12" s="51" customFormat="1" ht="12.75">
      <c r="A53" s="114"/>
      <c r="B53" s="103"/>
      <c r="C53" s="102"/>
      <c r="D53" s="88"/>
      <c r="E53" s="104"/>
      <c r="F53" s="75"/>
      <c r="G53" s="73"/>
      <c r="H53" s="50">
        <f t="shared" si="5"/>
        <v>0</v>
      </c>
      <c r="I53" s="48">
        <f t="shared" si="6"/>
        <v>0</v>
      </c>
      <c r="J53" s="48">
        <f t="shared" si="7"/>
        <v>0</v>
      </c>
      <c r="K53" s="48">
        <f t="shared" si="8"/>
        <v>0</v>
      </c>
      <c r="L53" s="48">
        <f t="shared" si="9"/>
        <v>0</v>
      </c>
    </row>
    <row r="54" spans="1:12" s="51" customFormat="1" ht="12.75">
      <c r="A54" s="113" t="s">
        <v>35</v>
      </c>
      <c r="B54" s="101" t="s">
        <v>88</v>
      </c>
      <c r="C54" s="102"/>
      <c r="D54" s="88"/>
      <c r="E54" s="105"/>
      <c r="F54" s="75"/>
      <c r="G54" s="73"/>
      <c r="H54" s="50">
        <f t="shared" si="5"/>
        <v>0</v>
      </c>
      <c r="I54" s="48">
        <f t="shared" si="6"/>
        <v>0</v>
      </c>
      <c r="J54" s="48">
        <f t="shared" si="7"/>
        <v>0</v>
      </c>
      <c r="K54" s="48">
        <f t="shared" si="8"/>
        <v>0</v>
      </c>
      <c r="L54" s="48">
        <f t="shared" si="9"/>
        <v>0</v>
      </c>
    </row>
    <row r="55" spans="1:12" s="51" customFormat="1" ht="38.25">
      <c r="A55" s="114" t="s">
        <v>147</v>
      </c>
      <c r="B55" s="103" t="s">
        <v>96</v>
      </c>
      <c r="C55" s="102" t="s">
        <v>97</v>
      </c>
      <c r="D55" s="88">
        <v>54.63414</v>
      </c>
      <c r="E55" s="104">
        <v>27.28</v>
      </c>
      <c r="F55" s="75"/>
      <c r="G55" s="73">
        <v>18.46</v>
      </c>
      <c r="H55" s="50">
        <f t="shared" si="5"/>
        <v>18.46</v>
      </c>
      <c r="I55" s="48">
        <f t="shared" si="6"/>
        <v>1490.4193392000002</v>
      </c>
      <c r="J55" s="48">
        <f t="shared" si="7"/>
        <v>0</v>
      </c>
      <c r="K55" s="48">
        <f t="shared" si="8"/>
        <v>1008.5462244000001</v>
      </c>
      <c r="L55" s="48">
        <f t="shared" si="9"/>
        <v>1008.5462244000001</v>
      </c>
    </row>
    <row r="56" spans="1:12" s="51" customFormat="1" ht="12.75">
      <c r="A56" s="114"/>
      <c r="B56" s="103"/>
      <c r="C56" s="102"/>
      <c r="D56" s="88"/>
      <c r="E56" s="104"/>
      <c r="F56" s="75"/>
      <c r="G56" s="73"/>
      <c r="H56" s="50">
        <f t="shared" si="5"/>
        <v>0</v>
      </c>
      <c r="I56" s="48">
        <f t="shared" si="6"/>
        <v>0</v>
      </c>
      <c r="J56" s="48">
        <f t="shared" si="7"/>
        <v>0</v>
      </c>
      <c r="K56" s="48">
        <f t="shared" si="8"/>
        <v>0</v>
      </c>
      <c r="L56" s="48">
        <f t="shared" si="9"/>
        <v>0</v>
      </c>
    </row>
    <row r="57" spans="1:12" s="51" customFormat="1" ht="12.75">
      <c r="A57" s="113" t="s">
        <v>36</v>
      </c>
      <c r="B57" s="101" t="s">
        <v>99</v>
      </c>
      <c r="C57" s="102"/>
      <c r="D57" s="88"/>
      <c r="E57" s="104"/>
      <c r="F57" s="75"/>
      <c r="G57" s="73"/>
      <c r="H57" s="50">
        <f t="shared" si="5"/>
        <v>0</v>
      </c>
      <c r="I57" s="48">
        <f t="shared" si="6"/>
        <v>0</v>
      </c>
      <c r="J57" s="48">
        <f t="shared" si="7"/>
        <v>0</v>
      </c>
      <c r="K57" s="48">
        <f t="shared" si="8"/>
        <v>0</v>
      </c>
      <c r="L57" s="48">
        <f t="shared" si="9"/>
        <v>0</v>
      </c>
    </row>
    <row r="58" spans="1:12" s="51" customFormat="1" ht="51">
      <c r="A58" s="114" t="s">
        <v>148</v>
      </c>
      <c r="B58" s="103" t="s">
        <v>116</v>
      </c>
      <c r="C58" s="102" t="s">
        <v>95</v>
      </c>
      <c r="D58" s="88">
        <v>2888.5711859999997</v>
      </c>
      <c r="E58" s="104">
        <v>1.37</v>
      </c>
      <c r="F58" s="75"/>
      <c r="G58" s="73">
        <v>1</v>
      </c>
      <c r="H58" s="50">
        <f t="shared" si="5"/>
        <v>1</v>
      </c>
      <c r="I58" s="48">
        <f t="shared" si="6"/>
        <v>3957.3425248199997</v>
      </c>
      <c r="J58" s="48">
        <f t="shared" si="7"/>
        <v>0</v>
      </c>
      <c r="K58" s="48">
        <f t="shared" si="8"/>
        <v>2888.5711859999997</v>
      </c>
      <c r="L58" s="48">
        <f t="shared" si="9"/>
        <v>2888.5711859999997</v>
      </c>
    </row>
    <row r="59" spans="1:12" s="51" customFormat="1" ht="25.5">
      <c r="A59" s="114" t="s">
        <v>149</v>
      </c>
      <c r="B59" s="103" t="s">
        <v>117</v>
      </c>
      <c r="C59" s="102" t="s">
        <v>97</v>
      </c>
      <c r="D59" s="88">
        <v>125.634294</v>
      </c>
      <c r="E59" s="104">
        <v>8.8</v>
      </c>
      <c r="F59" s="75"/>
      <c r="G59" s="73">
        <v>15.3</v>
      </c>
      <c r="H59" s="50">
        <f t="shared" si="5"/>
        <v>15.3</v>
      </c>
      <c r="I59" s="48">
        <f t="shared" si="6"/>
        <v>1105.5817872</v>
      </c>
      <c r="J59" s="48">
        <f t="shared" si="7"/>
        <v>0</v>
      </c>
      <c r="K59" s="48">
        <f t="shared" si="8"/>
        <v>1922.2046982</v>
      </c>
      <c r="L59" s="48">
        <f t="shared" si="9"/>
        <v>1922.2046982</v>
      </c>
    </row>
    <row r="60" spans="1:12" s="51" customFormat="1" ht="12.75">
      <c r="A60" s="114"/>
      <c r="B60" s="103"/>
      <c r="C60" s="102"/>
      <c r="D60" s="88"/>
      <c r="E60" s="104"/>
      <c r="F60" s="75"/>
      <c r="G60" s="73"/>
      <c r="H60" s="50">
        <f t="shared" si="5"/>
        <v>0</v>
      </c>
      <c r="I60" s="48">
        <f t="shared" si="6"/>
        <v>0</v>
      </c>
      <c r="J60" s="48">
        <f t="shared" si="7"/>
        <v>0</v>
      </c>
      <c r="K60" s="48">
        <f t="shared" si="8"/>
        <v>0</v>
      </c>
      <c r="L60" s="48">
        <f t="shared" si="9"/>
        <v>0</v>
      </c>
    </row>
    <row r="61" spans="1:12" s="51" customFormat="1" ht="12.75">
      <c r="A61" s="113" t="s">
        <v>150</v>
      </c>
      <c r="B61" s="101" t="s">
        <v>101</v>
      </c>
      <c r="C61" s="102"/>
      <c r="D61" s="88"/>
      <c r="E61" s="105"/>
      <c r="F61" s="75"/>
      <c r="G61" s="73"/>
      <c r="H61" s="50">
        <f t="shared" si="5"/>
        <v>0</v>
      </c>
      <c r="I61" s="48">
        <f t="shared" si="6"/>
        <v>0</v>
      </c>
      <c r="J61" s="48">
        <f t="shared" si="7"/>
        <v>0</v>
      </c>
      <c r="K61" s="48">
        <f t="shared" si="8"/>
        <v>0</v>
      </c>
      <c r="L61" s="48">
        <f t="shared" si="9"/>
        <v>0</v>
      </c>
    </row>
    <row r="62" spans="1:12" s="51" customFormat="1" ht="25.5">
      <c r="A62" s="114" t="s">
        <v>151</v>
      </c>
      <c r="B62" s="103" t="s">
        <v>102</v>
      </c>
      <c r="C62" s="102" t="s">
        <v>97</v>
      </c>
      <c r="D62" s="88">
        <v>9.872910000000001</v>
      </c>
      <c r="E62" s="104">
        <v>27.280000000000005</v>
      </c>
      <c r="F62" s="75"/>
      <c r="G62" s="73">
        <v>18.46</v>
      </c>
      <c r="H62" s="50">
        <f t="shared" si="5"/>
        <v>18.46</v>
      </c>
      <c r="I62" s="48">
        <f t="shared" si="6"/>
        <v>269.3329848000001</v>
      </c>
      <c r="J62" s="48">
        <f t="shared" si="7"/>
        <v>0</v>
      </c>
      <c r="K62" s="48">
        <f t="shared" si="8"/>
        <v>182.25391860000002</v>
      </c>
      <c r="L62" s="48">
        <f t="shared" si="9"/>
        <v>182.25391860000002</v>
      </c>
    </row>
    <row r="63" spans="1:12" s="51" customFormat="1" ht="25.5">
      <c r="A63" s="114" t="s">
        <v>152</v>
      </c>
      <c r="B63" s="103" t="s">
        <v>103</v>
      </c>
      <c r="C63" s="102" t="s">
        <v>97</v>
      </c>
      <c r="D63" s="88">
        <v>42.471684</v>
      </c>
      <c r="E63" s="104">
        <v>27.280000000000005</v>
      </c>
      <c r="F63" s="75"/>
      <c r="G63" s="73">
        <v>18.46</v>
      </c>
      <c r="H63" s="50">
        <f t="shared" si="5"/>
        <v>18.46</v>
      </c>
      <c r="I63" s="48">
        <f t="shared" si="6"/>
        <v>1158.6275395200003</v>
      </c>
      <c r="J63" s="48">
        <f t="shared" si="7"/>
        <v>0</v>
      </c>
      <c r="K63" s="48">
        <f t="shared" si="8"/>
        <v>784.02728664</v>
      </c>
      <c r="L63" s="48">
        <f t="shared" si="9"/>
        <v>784.02728664</v>
      </c>
    </row>
    <row r="64" spans="1:12" s="51" customFormat="1" ht="12.75">
      <c r="A64" s="114"/>
      <c r="B64" s="103"/>
      <c r="C64" s="102"/>
      <c r="D64" s="88"/>
      <c r="E64" s="104"/>
      <c r="F64" s="75"/>
      <c r="G64" s="73"/>
      <c r="H64" s="50">
        <f t="shared" si="5"/>
        <v>0</v>
      </c>
      <c r="I64" s="48">
        <f t="shared" si="6"/>
        <v>0</v>
      </c>
      <c r="J64" s="48">
        <f t="shared" si="7"/>
        <v>0</v>
      </c>
      <c r="K64" s="48">
        <f t="shared" si="8"/>
        <v>0</v>
      </c>
      <c r="L64" s="48">
        <f t="shared" si="9"/>
        <v>0</v>
      </c>
    </row>
    <row r="65" spans="1:12" s="51" customFormat="1" ht="12.75">
      <c r="A65" s="113" t="s">
        <v>153</v>
      </c>
      <c r="B65" s="101" t="s">
        <v>110</v>
      </c>
      <c r="C65" s="102"/>
      <c r="D65" s="88"/>
      <c r="E65" s="105"/>
      <c r="F65" s="75"/>
      <c r="G65" s="73"/>
      <c r="H65" s="50">
        <f t="shared" si="5"/>
        <v>0</v>
      </c>
      <c r="I65" s="48">
        <f t="shared" si="6"/>
        <v>0</v>
      </c>
      <c r="J65" s="48">
        <f t="shared" si="7"/>
        <v>0</v>
      </c>
      <c r="K65" s="48">
        <f t="shared" si="8"/>
        <v>0</v>
      </c>
      <c r="L65" s="48">
        <f t="shared" si="9"/>
        <v>0</v>
      </c>
    </row>
    <row r="66" spans="1:12" s="51" customFormat="1" ht="25.5">
      <c r="A66" s="114" t="s">
        <v>154</v>
      </c>
      <c r="B66" s="103" t="s">
        <v>118</v>
      </c>
      <c r="C66" s="102" t="s">
        <v>97</v>
      </c>
      <c r="D66" s="88">
        <v>40.33962</v>
      </c>
      <c r="E66" s="104">
        <v>8.8</v>
      </c>
      <c r="F66" s="75"/>
      <c r="G66" s="73">
        <v>10.71</v>
      </c>
      <c r="H66" s="50">
        <f t="shared" si="5"/>
        <v>10.71</v>
      </c>
      <c r="I66" s="48">
        <f t="shared" si="6"/>
        <v>354.988656</v>
      </c>
      <c r="J66" s="48">
        <f t="shared" si="7"/>
        <v>0</v>
      </c>
      <c r="K66" s="48">
        <f t="shared" si="8"/>
        <v>432.0373302</v>
      </c>
      <c r="L66" s="48">
        <f t="shared" si="9"/>
        <v>432.0373302</v>
      </c>
    </row>
    <row r="67" spans="1:12" s="51" customFormat="1" ht="12.75">
      <c r="A67" s="114"/>
      <c r="B67" s="103"/>
      <c r="C67" s="102"/>
      <c r="D67" s="88"/>
      <c r="E67" s="104"/>
      <c r="F67" s="61"/>
      <c r="G67" s="73"/>
      <c r="H67" s="50">
        <f t="shared" si="5"/>
        <v>0</v>
      </c>
      <c r="I67" s="48">
        <f t="shared" si="6"/>
        <v>0</v>
      </c>
      <c r="J67" s="48">
        <f t="shared" si="7"/>
        <v>0</v>
      </c>
      <c r="K67" s="48">
        <f t="shared" si="8"/>
        <v>0</v>
      </c>
      <c r="L67" s="48">
        <f t="shared" si="9"/>
        <v>0</v>
      </c>
    </row>
    <row r="68" spans="1:12" s="51" customFormat="1" ht="12.75">
      <c r="A68" s="113" t="s">
        <v>155</v>
      </c>
      <c r="B68" s="101" t="s">
        <v>119</v>
      </c>
      <c r="C68" s="102"/>
      <c r="D68" s="88"/>
      <c r="E68" s="105"/>
      <c r="F68" s="61"/>
      <c r="G68" s="73"/>
      <c r="H68" s="50">
        <f t="shared" si="5"/>
        <v>0</v>
      </c>
      <c r="I68" s="48">
        <f t="shared" si="6"/>
        <v>0</v>
      </c>
      <c r="J68" s="48">
        <f t="shared" si="7"/>
        <v>0</v>
      </c>
      <c r="K68" s="48">
        <f t="shared" si="8"/>
        <v>0</v>
      </c>
      <c r="L68" s="48">
        <f t="shared" si="9"/>
        <v>0</v>
      </c>
    </row>
    <row r="69" spans="1:12" s="51" customFormat="1" ht="38.25">
      <c r="A69" s="114" t="s">
        <v>156</v>
      </c>
      <c r="B69" s="103" t="s">
        <v>120</v>
      </c>
      <c r="C69" s="102" t="s">
        <v>97</v>
      </c>
      <c r="D69" s="88">
        <v>30.539394</v>
      </c>
      <c r="E69" s="104">
        <v>36.080000000000005</v>
      </c>
      <c r="F69" s="61"/>
      <c r="G69" s="73">
        <v>18.46</v>
      </c>
      <c r="H69" s="50">
        <f t="shared" si="5"/>
        <v>18.46</v>
      </c>
      <c r="I69" s="48">
        <f t="shared" si="6"/>
        <v>1101.8613355200002</v>
      </c>
      <c r="J69" s="48">
        <f t="shared" si="7"/>
        <v>0</v>
      </c>
      <c r="K69" s="48">
        <f t="shared" si="8"/>
        <v>563.75721324</v>
      </c>
      <c r="L69" s="48">
        <f t="shared" si="9"/>
        <v>563.75721324</v>
      </c>
    </row>
    <row r="70" spans="1:12" s="51" customFormat="1" ht="12.75">
      <c r="A70" s="114"/>
      <c r="B70" s="103"/>
      <c r="C70" s="102"/>
      <c r="D70" s="88"/>
      <c r="E70" s="104"/>
      <c r="F70" s="61"/>
      <c r="G70" s="73"/>
      <c r="H70" s="50">
        <f t="shared" si="5"/>
        <v>0</v>
      </c>
      <c r="I70" s="48">
        <f t="shared" si="6"/>
        <v>0</v>
      </c>
      <c r="J70" s="48">
        <f t="shared" si="7"/>
        <v>0</v>
      </c>
      <c r="K70" s="48">
        <f t="shared" si="8"/>
        <v>0</v>
      </c>
      <c r="L70" s="48">
        <f t="shared" si="9"/>
        <v>0</v>
      </c>
    </row>
    <row r="71" spans="1:12" s="77" customFormat="1" ht="12.75">
      <c r="A71" s="115" t="s">
        <v>83</v>
      </c>
      <c r="B71" s="106" t="s">
        <v>121</v>
      </c>
      <c r="C71" s="107"/>
      <c r="D71" s="94"/>
      <c r="E71" s="112"/>
      <c r="F71" s="95"/>
      <c r="G71" s="86"/>
      <c r="H71" s="96">
        <f t="shared" si="5"/>
        <v>0</v>
      </c>
      <c r="I71" s="97">
        <f t="shared" si="6"/>
        <v>0</v>
      </c>
      <c r="J71" s="97">
        <f t="shared" si="7"/>
        <v>0</v>
      </c>
      <c r="K71" s="97">
        <f t="shared" si="8"/>
        <v>0</v>
      </c>
      <c r="L71" s="97">
        <f t="shared" si="9"/>
        <v>0</v>
      </c>
    </row>
    <row r="72" spans="1:12" s="51" customFormat="1" ht="12.75">
      <c r="A72" s="113" t="s">
        <v>84</v>
      </c>
      <c r="B72" s="101" t="s">
        <v>122</v>
      </c>
      <c r="C72" s="102"/>
      <c r="D72" s="88"/>
      <c r="E72" s="105"/>
      <c r="F72" s="61"/>
      <c r="G72" s="73"/>
      <c r="H72" s="50">
        <f t="shared" si="5"/>
        <v>0</v>
      </c>
      <c r="I72" s="48">
        <f t="shared" si="6"/>
        <v>0</v>
      </c>
      <c r="J72" s="48">
        <f t="shared" si="7"/>
        <v>0</v>
      </c>
      <c r="K72" s="48">
        <f t="shared" si="8"/>
        <v>0</v>
      </c>
      <c r="L72" s="48">
        <f t="shared" si="9"/>
        <v>0</v>
      </c>
    </row>
    <row r="73" spans="1:12" s="51" customFormat="1" ht="51">
      <c r="A73" s="114" t="s">
        <v>157</v>
      </c>
      <c r="B73" s="103" t="s">
        <v>123</v>
      </c>
      <c r="C73" s="102" t="s">
        <v>97</v>
      </c>
      <c r="D73" s="88">
        <v>452.906118</v>
      </c>
      <c r="E73" s="104">
        <v>3.1500000000000004</v>
      </c>
      <c r="F73" s="61"/>
      <c r="G73" s="73"/>
      <c r="H73" s="50">
        <f t="shared" si="5"/>
        <v>0</v>
      </c>
      <c r="I73" s="48">
        <f t="shared" si="6"/>
        <v>1426.6542717000002</v>
      </c>
      <c r="J73" s="48">
        <f t="shared" si="7"/>
        <v>0</v>
      </c>
      <c r="K73" s="48">
        <f t="shared" si="8"/>
        <v>0</v>
      </c>
      <c r="L73" s="48">
        <f t="shared" si="9"/>
        <v>0</v>
      </c>
    </row>
    <row r="74" spans="1:12" s="51" customFormat="1" ht="12.75">
      <c r="A74" s="60"/>
      <c r="B74" s="93"/>
      <c r="C74" s="60"/>
      <c r="D74" s="88"/>
      <c r="E74" s="75"/>
      <c r="F74" s="61"/>
      <c r="G74" s="73"/>
      <c r="H74" s="50">
        <f t="shared" si="5"/>
        <v>0</v>
      </c>
      <c r="I74" s="48">
        <f t="shared" si="6"/>
        <v>0</v>
      </c>
      <c r="J74" s="48">
        <f t="shared" si="7"/>
        <v>0</v>
      </c>
      <c r="K74" s="48">
        <f t="shared" si="8"/>
        <v>0</v>
      </c>
      <c r="L74" s="48">
        <f t="shared" si="9"/>
        <v>0</v>
      </c>
    </row>
    <row r="75" spans="1:12" s="51" customFormat="1" ht="12.75">
      <c r="A75" s="60"/>
      <c r="B75" s="93"/>
      <c r="C75" s="60"/>
      <c r="D75" s="88"/>
      <c r="E75" s="75"/>
      <c r="F75" s="61"/>
      <c r="G75" s="73"/>
      <c r="H75" s="50">
        <f t="shared" si="5"/>
        <v>0</v>
      </c>
      <c r="I75" s="48">
        <f t="shared" si="6"/>
        <v>0</v>
      </c>
      <c r="J75" s="48">
        <f t="shared" si="7"/>
        <v>0</v>
      </c>
      <c r="K75" s="48">
        <f t="shared" si="8"/>
        <v>0</v>
      </c>
      <c r="L75" s="48">
        <f t="shared" si="9"/>
        <v>0</v>
      </c>
    </row>
    <row r="76" spans="1:12" s="51" customFormat="1" ht="12.75">
      <c r="A76" s="82"/>
      <c r="B76" s="83"/>
      <c r="C76" s="84"/>
      <c r="D76" s="85"/>
      <c r="E76" s="85"/>
      <c r="F76" s="81"/>
      <c r="G76" s="78"/>
      <c r="H76" s="79"/>
      <c r="I76" s="80"/>
      <c r="J76" s="80"/>
      <c r="K76" s="80"/>
      <c r="L76" s="80"/>
    </row>
    <row r="77" spans="1:12" s="51" customFormat="1" ht="12.75">
      <c r="A77" s="82"/>
      <c r="B77" s="83"/>
      <c r="C77" s="84"/>
      <c r="D77" s="85"/>
      <c r="E77" s="85"/>
      <c r="F77" s="81"/>
      <c r="G77" s="78"/>
      <c r="H77" s="79">
        <f>G77+F77</f>
        <v>0</v>
      </c>
      <c r="I77" s="80">
        <f>E77*D77</f>
        <v>0</v>
      </c>
      <c r="J77" s="80">
        <f>F77*D77</f>
        <v>0</v>
      </c>
      <c r="K77" s="80">
        <f>D77*G77</f>
        <v>0</v>
      </c>
      <c r="L77" s="80">
        <f>K77+J77</f>
        <v>0</v>
      </c>
    </row>
    <row r="78" spans="1:12" s="51" customFormat="1" ht="12.75">
      <c r="A78" s="54"/>
      <c r="B78" s="59"/>
      <c r="C78" s="52"/>
      <c r="D78" s="53"/>
      <c r="E78" s="89"/>
      <c r="F78" s="48"/>
      <c r="G78" s="74"/>
      <c r="H78" s="50"/>
      <c r="I78" s="49">
        <f>SUM(I9:I77)</f>
        <v>61499.69183735999</v>
      </c>
      <c r="J78" s="49">
        <f>SUM(J9:J77)</f>
        <v>51883.52631678</v>
      </c>
      <c r="K78" s="49">
        <f>SUM(K9:K77)</f>
        <v>9020.398394880001</v>
      </c>
      <c r="L78" s="49">
        <f>SUM(L9:L77)</f>
        <v>60903.92471166</v>
      </c>
    </row>
    <row r="79" spans="1:12" s="51" customFormat="1" ht="12.75">
      <c r="A79" s="118" t="s">
        <v>161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20"/>
    </row>
    <row r="80" spans="5:11" ht="14.25">
      <c r="E80" s="100"/>
      <c r="I80" s="70"/>
      <c r="K80" s="57"/>
    </row>
    <row r="81" spans="9:11" ht="14.25">
      <c r="I81" s="57"/>
      <c r="J81" s="117"/>
      <c r="K81" s="58"/>
    </row>
    <row r="82" spans="10:11" ht="14.25">
      <c r="J82" s="56"/>
      <c r="K82" s="71"/>
    </row>
    <row r="83" ht="14.25">
      <c r="K83" s="58"/>
    </row>
    <row r="84" ht="14.25">
      <c r="K84" s="58"/>
    </row>
    <row r="85" ht="14.25">
      <c r="I85" s="70"/>
    </row>
  </sheetData>
  <sheetProtection/>
  <mergeCells count="16">
    <mergeCell ref="A1:G1"/>
    <mergeCell ref="I1:L1"/>
    <mergeCell ref="A2:L2"/>
    <mergeCell ref="A3:F3"/>
    <mergeCell ref="G3:L3"/>
    <mergeCell ref="A4:L4"/>
    <mergeCell ref="A79:L79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conditionalFormatting sqref="B9:C10 C11 B12:C13 C14:C16 B17:C17 C18:C19 B20:C20 C21:C23 B24:C24 C25:C27 B28:C29 C30 B31:C32 C33:C34 B35:C35 C36:C37 B38:C38 C39:C41 B42:C42 C43:C45 B46:C46 C47:C49 B50:C51 C52:C53 B54:C54 C55:C56 B57:C57 C58:C60 B61:C61 C62:C64 B65:C65 C66:C67 B68:C68 C69:C70 B71:C72 C73">
    <cfRule type="expression" priority="6" dxfId="12" stopIfTrue="1">
      <formula>'BM2'!#REF!&gt;'BM2'!#REF!</formula>
    </cfRule>
  </conditionalFormatting>
  <conditionalFormatting sqref="B9:C10 C11 B12:C13 C14:C16 B17:C17 C18:C19 B20:C20 C21:C23 B24:C24 C25:C27 B28:C29 C30 B31:C32 C33:C34 B35:C35 C36:C37 B38:C38 C39:C41 B42:C42 C43:C45 B46:C46 C47:C49 B50:C51 C52:C53 B54:C54 C55:C56 B57:C57 C58:C60 B61:C61 C62:C64 B65:C65 C66:C67 B68:C68 C69:C70 B71:C72 C73">
    <cfRule type="expression" priority="4" dxfId="13" stopIfTrue="1">
      <formula>'BM2'!#REF!=0</formula>
    </cfRule>
    <cfRule type="expression" priority="5" dxfId="14">
      <formula>'BM2'!#REF!&lt;'BM2'!#REF!</formula>
    </cfRule>
  </conditionalFormatting>
  <conditionalFormatting sqref="A9:A73">
    <cfRule type="expression" priority="1" dxfId="13" stopIfTrue="1">
      <formula>'BM2'!#REF!=0</formula>
    </cfRule>
    <cfRule type="expression" priority="2" dxfId="14">
      <formula>'BM2'!#REF!&lt;'BM2'!#REF!</formula>
    </cfRule>
  </conditionalFormatting>
  <conditionalFormatting sqref="A9:A73">
    <cfRule type="expression" priority="3" dxfId="12" stopIfTrue="1">
      <formula>'BM2'!#REF!&gt;'BM2'!#REF!</formula>
    </cfRule>
  </conditionalFormatting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3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5"/>
  <sheetViews>
    <sheetView view="pageBreakPreview" zoomScaleSheetLayoutView="100" zoomScalePageLayoutView="0" workbookViewId="0" topLeftCell="A7">
      <pane ySplit="930" topLeftCell="A1" activePane="bottomLeft" state="split"/>
      <selection pane="topLeft" activeCell="A13" sqref="A13"/>
      <selection pane="bottomLeft" activeCell="B11" sqref="B11"/>
    </sheetView>
  </sheetViews>
  <sheetFormatPr defaultColWidth="9.140625" defaultRowHeight="15"/>
  <cols>
    <col min="1" max="1" width="6.7109375" style="55" bestFit="1" customWidth="1"/>
    <col min="2" max="2" width="53.8515625" style="55" customWidth="1"/>
    <col min="3" max="3" width="6.421875" style="55" customWidth="1"/>
    <col min="4" max="4" width="13.8515625" style="56" bestFit="1" customWidth="1"/>
    <col min="5" max="5" width="13.140625" style="57" customWidth="1"/>
    <col min="6" max="6" width="10.28125" style="55" customWidth="1"/>
    <col min="7" max="7" width="13.57421875" style="57" bestFit="1" customWidth="1"/>
    <col min="8" max="8" width="10.28125" style="55" bestFit="1" customWidth="1"/>
    <col min="9" max="9" width="14.7109375" style="55" bestFit="1" customWidth="1"/>
    <col min="10" max="10" width="12.8515625" style="55" bestFit="1" customWidth="1"/>
    <col min="11" max="11" width="13.57421875" style="55" bestFit="1" customWidth="1"/>
    <col min="12" max="12" width="12.8515625" style="55" bestFit="1" customWidth="1"/>
    <col min="13" max="16384" width="9.140625" style="55" customWidth="1"/>
  </cols>
  <sheetData>
    <row r="1" spans="1:12" ht="15.75">
      <c r="A1" s="127"/>
      <c r="B1" s="127"/>
      <c r="C1" s="127"/>
      <c r="D1" s="127"/>
      <c r="E1" s="127"/>
      <c r="F1" s="127"/>
      <c r="G1" s="127"/>
      <c r="H1" s="45"/>
      <c r="I1" s="128" t="s">
        <v>40</v>
      </c>
      <c r="J1" s="128"/>
      <c r="K1" s="128"/>
      <c r="L1" s="128"/>
    </row>
    <row r="2" spans="1:12" ht="15.75">
      <c r="A2" s="129" t="s">
        <v>91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5.75">
      <c r="A3" s="130" t="s">
        <v>85</v>
      </c>
      <c r="B3" s="131"/>
      <c r="C3" s="131"/>
      <c r="D3" s="131"/>
      <c r="E3" s="131"/>
      <c r="F3" s="131"/>
      <c r="G3" s="132" t="s">
        <v>89</v>
      </c>
      <c r="H3" s="132"/>
      <c r="I3" s="132"/>
      <c r="J3" s="132"/>
      <c r="K3" s="132"/>
      <c r="L3" s="132"/>
    </row>
    <row r="4" spans="1:12" ht="15.75">
      <c r="A4" s="130" t="s">
        <v>87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24" ht="36" customHeight="1">
      <c r="A5" s="121" t="s">
        <v>90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</row>
    <row r="6" spans="1:12" ht="15.75">
      <c r="A6" s="122" t="s">
        <v>159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ht="15.75">
      <c r="A7" s="123" t="s">
        <v>0</v>
      </c>
      <c r="B7" s="123" t="s">
        <v>2</v>
      </c>
      <c r="C7" s="123" t="s">
        <v>1</v>
      </c>
      <c r="D7" s="124" t="s">
        <v>3</v>
      </c>
      <c r="E7" s="125" t="s">
        <v>4</v>
      </c>
      <c r="F7" s="125"/>
      <c r="G7" s="125"/>
      <c r="H7" s="125"/>
      <c r="I7" s="126" t="s">
        <v>5</v>
      </c>
      <c r="J7" s="126"/>
      <c r="K7" s="126"/>
      <c r="L7" s="126"/>
    </row>
    <row r="8" spans="1:12" ht="15.75">
      <c r="A8" s="123"/>
      <c r="B8" s="123"/>
      <c r="C8" s="123"/>
      <c r="D8" s="124"/>
      <c r="E8" s="99" t="s">
        <v>6</v>
      </c>
      <c r="F8" s="47" t="s">
        <v>7</v>
      </c>
      <c r="G8" s="72" t="s">
        <v>8</v>
      </c>
      <c r="H8" s="46" t="s">
        <v>9</v>
      </c>
      <c r="I8" s="46" t="s">
        <v>6</v>
      </c>
      <c r="J8" s="46" t="s">
        <v>7</v>
      </c>
      <c r="K8" s="46" t="s">
        <v>8</v>
      </c>
      <c r="L8" s="46" t="s">
        <v>10</v>
      </c>
    </row>
    <row r="9" spans="1:13" s="76" customFormat="1" ht="14.25">
      <c r="A9" s="115" t="s">
        <v>13</v>
      </c>
      <c r="B9" s="106" t="s">
        <v>92</v>
      </c>
      <c r="C9" s="107"/>
      <c r="D9" s="86"/>
      <c r="E9" s="86"/>
      <c r="F9" s="87"/>
      <c r="G9" s="87"/>
      <c r="H9" s="87"/>
      <c r="I9" s="87"/>
      <c r="J9" s="87"/>
      <c r="K9" s="87"/>
      <c r="L9" s="87"/>
      <c r="M9" s="76">
        <f>333.33/55.58</f>
        <v>5.99730118747751</v>
      </c>
    </row>
    <row r="10" spans="1:13" s="51" customFormat="1" ht="12.75">
      <c r="A10" s="113" t="s">
        <v>12</v>
      </c>
      <c r="B10" s="101" t="s">
        <v>93</v>
      </c>
      <c r="C10" s="102"/>
      <c r="D10" s="73"/>
      <c r="E10" s="73"/>
      <c r="F10" s="75"/>
      <c r="G10" s="73"/>
      <c r="H10" s="50"/>
      <c r="I10" s="48"/>
      <c r="J10" s="48"/>
      <c r="K10" s="48"/>
      <c r="L10" s="48"/>
      <c r="M10" s="51">
        <f>1200+148.5</f>
        <v>1348.5</v>
      </c>
    </row>
    <row r="11" spans="1:12" s="51" customFormat="1" ht="25.5">
      <c r="A11" s="114" t="s">
        <v>124</v>
      </c>
      <c r="B11" s="103" t="s">
        <v>94</v>
      </c>
      <c r="C11" s="102" t="s">
        <v>95</v>
      </c>
      <c r="D11" s="88">
        <v>36.875016</v>
      </c>
      <c r="E11" s="104">
        <v>3.96</v>
      </c>
      <c r="F11" s="75"/>
      <c r="G11" s="73">
        <v>4.48</v>
      </c>
      <c r="H11" s="50">
        <f>G11+F11</f>
        <v>4.48</v>
      </c>
      <c r="I11" s="48">
        <f>E11*D11</f>
        <v>146.02506336000002</v>
      </c>
      <c r="J11" s="48">
        <f>F11*D11</f>
        <v>0</v>
      </c>
      <c r="K11" s="48">
        <f>D11*G11</f>
        <v>165.20007168000004</v>
      </c>
      <c r="L11" s="48">
        <f>K11+J11</f>
        <v>165.20007168000004</v>
      </c>
    </row>
    <row r="12" spans="1:13" s="51" customFormat="1" ht="12.75">
      <c r="A12" s="113"/>
      <c r="B12" s="101"/>
      <c r="C12" s="102"/>
      <c r="D12" s="73"/>
      <c r="E12" s="105"/>
      <c r="F12" s="75"/>
      <c r="G12" s="73"/>
      <c r="H12" s="50">
        <f aca="true" t="shared" si="0" ref="H12:H22">G12+F12</f>
        <v>0</v>
      </c>
      <c r="I12" s="48">
        <f aca="true" t="shared" si="1" ref="I12:I22">E12*D12</f>
        <v>0</v>
      </c>
      <c r="J12" s="48">
        <f aca="true" t="shared" si="2" ref="J12:J22">F12*D12</f>
        <v>0</v>
      </c>
      <c r="K12" s="48">
        <f aca="true" t="shared" si="3" ref="K12:K22">D12*G12</f>
        <v>0</v>
      </c>
      <c r="L12" s="48">
        <f aca="true" t="shared" si="4" ref="L12:L22">K12+J12</f>
        <v>0</v>
      </c>
      <c r="M12" s="51">
        <f>400+45</f>
        <v>445</v>
      </c>
    </row>
    <row r="13" spans="1:12" s="69" customFormat="1" ht="12.75">
      <c r="A13" s="113" t="s">
        <v>14</v>
      </c>
      <c r="B13" s="101" t="s">
        <v>88</v>
      </c>
      <c r="C13" s="102"/>
      <c r="D13" s="90"/>
      <c r="E13" s="105"/>
      <c r="F13" s="75"/>
      <c r="G13" s="73"/>
      <c r="H13" s="50">
        <f t="shared" si="0"/>
        <v>0</v>
      </c>
      <c r="I13" s="48">
        <f t="shared" si="1"/>
        <v>0</v>
      </c>
      <c r="J13" s="48">
        <f t="shared" si="2"/>
        <v>0</v>
      </c>
      <c r="K13" s="48">
        <f t="shared" si="3"/>
        <v>0</v>
      </c>
      <c r="L13" s="48">
        <f t="shared" si="4"/>
        <v>0</v>
      </c>
    </row>
    <row r="14" spans="1:12" s="51" customFormat="1" ht="38.25">
      <c r="A14" s="114" t="s">
        <v>125</v>
      </c>
      <c r="B14" s="103" t="s">
        <v>96</v>
      </c>
      <c r="C14" s="102" t="s">
        <v>97</v>
      </c>
      <c r="D14" s="90">
        <v>54.63414</v>
      </c>
      <c r="E14" s="104">
        <v>32.800000000000004</v>
      </c>
      <c r="F14" s="75"/>
      <c r="G14" s="73">
        <v>24.4</v>
      </c>
      <c r="H14" s="50">
        <f t="shared" si="0"/>
        <v>24.4</v>
      </c>
      <c r="I14" s="48">
        <f t="shared" si="1"/>
        <v>1791.9997920000003</v>
      </c>
      <c r="J14" s="48">
        <f t="shared" si="2"/>
        <v>0</v>
      </c>
      <c r="K14" s="48">
        <f t="shared" si="3"/>
        <v>1333.073016</v>
      </c>
      <c r="L14" s="48">
        <f t="shared" si="4"/>
        <v>1333.073016</v>
      </c>
    </row>
    <row r="15" spans="1:12" s="51" customFormat="1" ht="38.25">
      <c r="A15" s="114" t="s">
        <v>126</v>
      </c>
      <c r="B15" s="103" t="s">
        <v>98</v>
      </c>
      <c r="C15" s="102" t="s">
        <v>97</v>
      </c>
      <c r="D15" s="89">
        <v>99.84358800000001</v>
      </c>
      <c r="E15" s="104">
        <v>111.64999999999999</v>
      </c>
      <c r="F15" s="75"/>
      <c r="G15" s="73">
        <v>96</v>
      </c>
      <c r="H15" s="50">
        <f t="shared" si="0"/>
        <v>96</v>
      </c>
      <c r="I15" s="48">
        <f t="shared" si="1"/>
        <v>11147.536600200001</v>
      </c>
      <c r="J15" s="48">
        <f t="shared" si="2"/>
        <v>0</v>
      </c>
      <c r="K15" s="48">
        <f t="shared" si="3"/>
        <v>9584.984448000001</v>
      </c>
      <c r="L15" s="48">
        <f t="shared" si="4"/>
        <v>9584.984448000001</v>
      </c>
    </row>
    <row r="16" spans="1:12" s="51" customFormat="1" ht="12.75">
      <c r="A16" s="114"/>
      <c r="B16" s="103"/>
      <c r="C16" s="102"/>
      <c r="D16" s="89"/>
      <c r="E16" s="104"/>
      <c r="F16" s="75"/>
      <c r="G16" s="73"/>
      <c r="H16" s="50">
        <f t="shared" si="0"/>
        <v>0</v>
      </c>
      <c r="I16" s="48">
        <f t="shared" si="1"/>
        <v>0</v>
      </c>
      <c r="J16" s="48">
        <f t="shared" si="2"/>
        <v>0</v>
      </c>
      <c r="K16" s="48">
        <f t="shared" si="3"/>
        <v>0</v>
      </c>
      <c r="L16" s="48">
        <f t="shared" si="4"/>
        <v>0</v>
      </c>
    </row>
    <row r="17" spans="1:13" s="69" customFormat="1" ht="12.75">
      <c r="A17" s="113" t="s">
        <v>15</v>
      </c>
      <c r="B17" s="101" t="s">
        <v>99</v>
      </c>
      <c r="C17" s="102"/>
      <c r="D17" s="89"/>
      <c r="E17" s="104"/>
      <c r="F17" s="75"/>
      <c r="G17" s="73"/>
      <c r="H17" s="50">
        <f t="shared" si="0"/>
        <v>0</v>
      </c>
      <c r="I17" s="48">
        <f t="shared" si="1"/>
        <v>0</v>
      </c>
      <c r="J17" s="48">
        <f t="shared" si="2"/>
        <v>0</v>
      </c>
      <c r="K17" s="48">
        <f t="shared" si="3"/>
        <v>0</v>
      </c>
      <c r="L17" s="48">
        <f t="shared" si="4"/>
        <v>0</v>
      </c>
      <c r="M17" s="69">
        <f>12*13</f>
        <v>156</v>
      </c>
    </row>
    <row r="18" spans="1:12" s="51" customFormat="1" ht="51">
      <c r="A18" s="114" t="s">
        <v>127</v>
      </c>
      <c r="B18" s="103" t="s">
        <v>100</v>
      </c>
      <c r="C18" s="102" t="s">
        <v>95</v>
      </c>
      <c r="D18" s="88">
        <v>2888.5711859999997</v>
      </c>
      <c r="E18" s="104">
        <v>2.4800000000000004</v>
      </c>
      <c r="F18" s="75"/>
      <c r="G18" s="73">
        <v>1.78</v>
      </c>
      <c r="H18" s="50">
        <f t="shared" si="0"/>
        <v>1.78</v>
      </c>
      <c r="I18" s="48">
        <f t="shared" si="1"/>
        <v>7163.65654128</v>
      </c>
      <c r="J18" s="48">
        <f t="shared" si="2"/>
        <v>0</v>
      </c>
      <c r="K18" s="48">
        <f t="shared" si="3"/>
        <v>5141.65671108</v>
      </c>
      <c r="L18" s="48">
        <f t="shared" si="4"/>
        <v>5141.65671108</v>
      </c>
    </row>
    <row r="19" spans="1:12" s="51" customFormat="1" ht="12.75">
      <c r="A19" s="114"/>
      <c r="B19" s="103"/>
      <c r="C19" s="102"/>
      <c r="D19" s="88"/>
      <c r="E19" s="104"/>
      <c r="F19" s="75"/>
      <c r="G19" s="73"/>
      <c r="H19" s="50">
        <f t="shared" si="0"/>
        <v>0</v>
      </c>
      <c r="I19" s="48">
        <f t="shared" si="1"/>
        <v>0</v>
      </c>
      <c r="J19" s="48">
        <f t="shared" si="2"/>
        <v>0</v>
      </c>
      <c r="K19" s="48">
        <f t="shared" si="3"/>
        <v>0</v>
      </c>
      <c r="L19" s="48">
        <f t="shared" si="4"/>
        <v>0</v>
      </c>
    </row>
    <row r="20" spans="1:12" s="51" customFormat="1" ht="12.75">
      <c r="A20" s="113" t="s">
        <v>128</v>
      </c>
      <c r="B20" s="101" t="s">
        <v>101</v>
      </c>
      <c r="C20" s="102"/>
      <c r="D20" s="73"/>
      <c r="E20" s="105"/>
      <c r="F20" s="75"/>
      <c r="G20" s="73"/>
      <c r="H20" s="50">
        <f t="shared" si="0"/>
        <v>0</v>
      </c>
      <c r="I20" s="48">
        <f t="shared" si="1"/>
        <v>0</v>
      </c>
      <c r="J20" s="48">
        <f t="shared" si="2"/>
        <v>0</v>
      </c>
      <c r="K20" s="48">
        <f t="shared" si="3"/>
        <v>0</v>
      </c>
      <c r="L20" s="48">
        <f t="shared" si="4"/>
        <v>0</v>
      </c>
    </row>
    <row r="21" spans="1:12" s="69" customFormat="1" ht="25.5">
      <c r="A21" s="114" t="s">
        <v>129</v>
      </c>
      <c r="B21" s="103" t="s">
        <v>102</v>
      </c>
      <c r="C21" s="102" t="s">
        <v>97</v>
      </c>
      <c r="D21" s="75">
        <v>9.872910000000001</v>
      </c>
      <c r="E21" s="104">
        <v>4.3</v>
      </c>
      <c r="F21" s="75"/>
      <c r="G21" s="73">
        <v>192</v>
      </c>
      <c r="H21" s="50">
        <f t="shared" si="0"/>
        <v>192</v>
      </c>
      <c r="I21" s="48">
        <f t="shared" si="1"/>
        <v>42.453513</v>
      </c>
      <c r="J21" s="48">
        <f t="shared" si="2"/>
        <v>0</v>
      </c>
      <c r="K21" s="48">
        <f t="shared" si="3"/>
        <v>1895.5987200000002</v>
      </c>
      <c r="L21" s="48">
        <f t="shared" si="4"/>
        <v>1895.5987200000002</v>
      </c>
    </row>
    <row r="22" spans="1:12" s="51" customFormat="1" ht="25.5">
      <c r="A22" s="114" t="s">
        <v>130</v>
      </c>
      <c r="B22" s="103" t="s">
        <v>103</v>
      </c>
      <c r="C22" s="102" t="s">
        <v>97</v>
      </c>
      <c r="D22" s="75">
        <v>42.471684</v>
      </c>
      <c r="E22" s="104">
        <v>226.45</v>
      </c>
      <c r="F22" s="61"/>
      <c r="G22" s="73">
        <v>192</v>
      </c>
      <c r="H22" s="50">
        <f t="shared" si="0"/>
        <v>192</v>
      </c>
      <c r="I22" s="48">
        <f t="shared" si="1"/>
        <v>9617.712841800001</v>
      </c>
      <c r="J22" s="48">
        <f t="shared" si="2"/>
        <v>0</v>
      </c>
      <c r="K22" s="48">
        <f t="shared" si="3"/>
        <v>8154.563328</v>
      </c>
      <c r="L22" s="48">
        <f t="shared" si="4"/>
        <v>8154.563328</v>
      </c>
    </row>
    <row r="23" spans="1:12" s="51" customFormat="1" ht="12.75">
      <c r="A23" s="114"/>
      <c r="B23" s="108"/>
      <c r="C23" s="109"/>
      <c r="D23" s="75"/>
      <c r="E23" s="110"/>
      <c r="F23" s="98"/>
      <c r="G23" s="98"/>
      <c r="H23" s="98"/>
      <c r="I23" s="98"/>
      <c r="J23" s="98"/>
      <c r="K23" s="98"/>
      <c r="L23" s="98"/>
    </row>
    <row r="24" spans="1:12" s="51" customFormat="1" ht="12.75">
      <c r="A24" s="113" t="s">
        <v>131</v>
      </c>
      <c r="B24" s="101" t="s">
        <v>104</v>
      </c>
      <c r="C24" s="102"/>
      <c r="D24" s="91"/>
      <c r="E24" s="105"/>
      <c r="F24" s="61"/>
      <c r="G24" s="73"/>
      <c r="H24" s="50">
        <f aca="true" t="shared" si="5" ref="H24:H54">G24+F24</f>
        <v>0</v>
      </c>
      <c r="I24" s="48">
        <f aca="true" t="shared" si="6" ref="I24:I54">E24*D24</f>
        <v>0</v>
      </c>
      <c r="J24" s="48">
        <f aca="true" t="shared" si="7" ref="J24:J54">F24*D24</f>
        <v>0</v>
      </c>
      <c r="K24" s="48">
        <f aca="true" t="shared" si="8" ref="K24:K54">D24*G24</f>
        <v>0</v>
      </c>
      <c r="L24" s="48">
        <f aca="true" t="shared" si="9" ref="L24:L54">K24+J24</f>
        <v>0</v>
      </c>
    </row>
    <row r="25" spans="1:12" s="69" customFormat="1" ht="25.5">
      <c r="A25" s="114" t="s">
        <v>132</v>
      </c>
      <c r="B25" s="103" t="s">
        <v>105</v>
      </c>
      <c r="C25" s="102" t="s">
        <v>97</v>
      </c>
      <c r="D25" s="75">
        <v>4.433724000000001</v>
      </c>
      <c r="E25" s="104">
        <v>226.45</v>
      </c>
      <c r="F25" s="75"/>
      <c r="G25" s="73">
        <v>192</v>
      </c>
      <c r="H25" s="50">
        <f t="shared" si="5"/>
        <v>192</v>
      </c>
      <c r="I25" s="48">
        <f t="shared" si="6"/>
        <v>1004.0167998000001</v>
      </c>
      <c r="J25" s="48">
        <f t="shared" si="7"/>
        <v>0</v>
      </c>
      <c r="K25" s="48">
        <f t="shared" si="8"/>
        <v>851.2750080000001</v>
      </c>
      <c r="L25" s="48">
        <f t="shared" si="9"/>
        <v>851.2750080000001</v>
      </c>
    </row>
    <row r="26" spans="1:12" s="51" customFormat="1" ht="25.5">
      <c r="A26" s="114" t="s">
        <v>133</v>
      </c>
      <c r="B26" s="103" t="s">
        <v>106</v>
      </c>
      <c r="C26" s="102" t="s">
        <v>97</v>
      </c>
      <c r="D26" s="75">
        <v>13.398084</v>
      </c>
      <c r="E26" s="104">
        <v>226.45</v>
      </c>
      <c r="F26" s="75"/>
      <c r="G26" s="73">
        <v>192</v>
      </c>
      <c r="H26" s="50">
        <f t="shared" si="5"/>
        <v>192</v>
      </c>
      <c r="I26" s="48">
        <f t="shared" si="6"/>
        <v>3033.9961218</v>
      </c>
      <c r="J26" s="48">
        <f t="shared" si="7"/>
        <v>0</v>
      </c>
      <c r="K26" s="48">
        <f t="shared" si="8"/>
        <v>2572.4321280000004</v>
      </c>
      <c r="L26" s="48">
        <f t="shared" si="9"/>
        <v>2572.4321280000004</v>
      </c>
    </row>
    <row r="27" spans="1:12" s="51" customFormat="1" ht="12.75">
      <c r="A27" s="114"/>
      <c r="B27" s="103"/>
      <c r="C27" s="102"/>
      <c r="D27" s="75"/>
      <c r="E27" s="104"/>
      <c r="F27" s="75"/>
      <c r="G27" s="73"/>
      <c r="H27" s="50">
        <f t="shared" si="5"/>
        <v>0</v>
      </c>
      <c r="I27" s="48">
        <f t="shared" si="6"/>
        <v>0</v>
      </c>
      <c r="J27" s="48">
        <f t="shared" si="7"/>
        <v>0</v>
      </c>
      <c r="K27" s="48">
        <f t="shared" si="8"/>
        <v>0</v>
      </c>
      <c r="L27" s="48">
        <f t="shared" si="9"/>
        <v>0</v>
      </c>
    </row>
    <row r="28" spans="1:12" s="77" customFormat="1" ht="12.75">
      <c r="A28" s="115" t="s">
        <v>28</v>
      </c>
      <c r="B28" s="106" t="s">
        <v>107</v>
      </c>
      <c r="C28" s="107"/>
      <c r="D28" s="111"/>
      <c r="E28" s="112"/>
      <c r="F28" s="92"/>
      <c r="G28" s="86"/>
      <c r="H28" s="96">
        <f t="shared" si="5"/>
        <v>0</v>
      </c>
      <c r="I28" s="97">
        <f t="shared" si="6"/>
        <v>0</v>
      </c>
      <c r="J28" s="97">
        <f t="shared" si="7"/>
        <v>0</v>
      </c>
      <c r="K28" s="97">
        <f t="shared" si="8"/>
        <v>0</v>
      </c>
      <c r="L28" s="97">
        <f t="shared" si="9"/>
        <v>0</v>
      </c>
    </row>
    <row r="29" spans="1:12" s="69" customFormat="1" ht="12.75">
      <c r="A29" s="113" t="s">
        <v>29</v>
      </c>
      <c r="B29" s="101" t="s">
        <v>93</v>
      </c>
      <c r="C29" s="102"/>
      <c r="D29" s="89"/>
      <c r="E29" s="105"/>
      <c r="F29" s="68"/>
      <c r="G29" s="73"/>
      <c r="H29" s="50">
        <f t="shared" si="5"/>
        <v>0</v>
      </c>
      <c r="I29" s="48">
        <f t="shared" si="6"/>
        <v>0</v>
      </c>
      <c r="J29" s="48">
        <f t="shared" si="7"/>
        <v>0</v>
      </c>
      <c r="K29" s="48">
        <f t="shared" si="8"/>
        <v>0</v>
      </c>
      <c r="L29" s="48">
        <f t="shared" si="9"/>
        <v>0</v>
      </c>
    </row>
    <row r="30" spans="1:12" s="51" customFormat="1" ht="25.5">
      <c r="A30" s="114" t="s">
        <v>134</v>
      </c>
      <c r="B30" s="103" t="s">
        <v>94</v>
      </c>
      <c r="C30" s="102" t="s">
        <v>95</v>
      </c>
      <c r="D30" s="88">
        <v>36.875016</v>
      </c>
      <c r="E30" s="104">
        <v>1.92</v>
      </c>
      <c r="F30" s="61"/>
      <c r="G30" s="73">
        <v>3.72</v>
      </c>
      <c r="H30" s="50">
        <f t="shared" si="5"/>
        <v>3.72</v>
      </c>
      <c r="I30" s="48">
        <f t="shared" si="6"/>
        <v>70.80003072</v>
      </c>
      <c r="J30" s="48">
        <f t="shared" si="7"/>
        <v>0</v>
      </c>
      <c r="K30" s="48">
        <f t="shared" si="8"/>
        <v>137.17505952000002</v>
      </c>
      <c r="L30" s="48">
        <f t="shared" si="9"/>
        <v>137.17505952000002</v>
      </c>
    </row>
    <row r="31" spans="1:12" s="51" customFormat="1" ht="12.75">
      <c r="A31" s="113"/>
      <c r="B31" s="101"/>
      <c r="C31" s="102"/>
      <c r="D31" s="88"/>
      <c r="E31" s="105"/>
      <c r="F31" s="61"/>
      <c r="G31" s="73"/>
      <c r="H31" s="50">
        <f t="shared" si="5"/>
        <v>0</v>
      </c>
      <c r="I31" s="48">
        <f t="shared" si="6"/>
        <v>0</v>
      </c>
      <c r="J31" s="48">
        <f t="shared" si="7"/>
        <v>0</v>
      </c>
      <c r="K31" s="48">
        <f t="shared" si="8"/>
        <v>0</v>
      </c>
      <c r="L31" s="48">
        <f t="shared" si="9"/>
        <v>0</v>
      </c>
    </row>
    <row r="32" spans="1:12" s="51" customFormat="1" ht="12.75">
      <c r="A32" s="113" t="s">
        <v>30</v>
      </c>
      <c r="B32" s="101" t="s">
        <v>88</v>
      </c>
      <c r="C32" s="102"/>
      <c r="D32" s="88"/>
      <c r="E32" s="105"/>
      <c r="F32" s="61"/>
      <c r="G32" s="73"/>
      <c r="H32" s="50">
        <f t="shared" si="5"/>
        <v>0</v>
      </c>
      <c r="I32" s="48">
        <f t="shared" si="6"/>
        <v>0</v>
      </c>
      <c r="J32" s="48">
        <f t="shared" si="7"/>
        <v>0</v>
      </c>
      <c r="K32" s="48">
        <f t="shared" si="8"/>
        <v>0</v>
      </c>
      <c r="L32" s="48">
        <f t="shared" si="9"/>
        <v>0</v>
      </c>
    </row>
    <row r="33" spans="1:12" s="51" customFormat="1" ht="38.25">
      <c r="A33" s="114" t="s">
        <v>135</v>
      </c>
      <c r="B33" s="103" t="s">
        <v>96</v>
      </c>
      <c r="C33" s="102" t="s">
        <v>97</v>
      </c>
      <c r="D33" s="88">
        <v>54.63414</v>
      </c>
      <c r="E33" s="104">
        <v>11.14</v>
      </c>
      <c r="F33" s="61"/>
      <c r="G33" s="73">
        <v>17.05</v>
      </c>
      <c r="H33" s="50">
        <f t="shared" si="5"/>
        <v>17.05</v>
      </c>
      <c r="I33" s="48">
        <f t="shared" si="6"/>
        <v>608.6243196</v>
      </c>
      <c r="J33" s="48">
        <f t="shared" si="7"/>
        <v>0</v>
      </c>
      <c r="K33" s="48">
        <f t="shared" si="8"/>
        <v>931.5120870000001</v>
      </c>
      <c r="L33" s="48">
        <f t="shared" si="9"/>
        <v>931.5120870000001</v>
      </c>
    </row>
    <row r="34" spans="1:12" s="51" customFormat="1" ht="12.75">
      <c r="A34" s="114"/>
      <c r="B34" s="108"/>
      <c r="C34" s="109"/>
      <c r="D34" s="88"/>
      <c r="E34" s="110"/>
      <c r="F34" s="61"/>
      <c r="G34" s="73"/>
      <c r="H34" s="50">
        <f t="shared" si="5"/>
        <v>0</v>
      </c>
      <c r="I34" s="48">
        <f t="shared" si="6"/>
        <v>0</v>
      </c>
      <c r="J34" s="48">
        <f t="shared" si="7"/>
        <v>0</v>
      </c>
      <c r="K34" s="48">
        <f t="shared" si="8"/>
        <v>0</v>
      </c>
      <c r="L34" s="48">
        <f t="shared" si="9"/>
        <v>0</v>
      </c>
    </row>
    <row r="35" spans="1:12" s="51" customFormat="1" ht="12.75">
      <c r="A35" s="113" t="s">
        <v>31</v>
      </c>
      <c r="B35" s="101" t="s">
        <v>108</v>
      </c>
      <c r="C35" s="102"/>
      <c r="D35" s="88"/>
      <c r="E35" s="104"/>
      <c r="F35" s="61"/>
      <c r="G35" s="73"/>
      <c r="H35" s="50">
        <f t="shared" si="5"/>
        <v>0</v>
      </c>
      <c r="I35" s="48">
        <f t="shared" si="6"/>
        <v>0</v>
      </c>
      <c r="J35" s="48">
        <f t="shared" si="7"/>
        <v>0</v>
      </c>
      <c r="K35" s="48">
        <f t="shared" si="8"/>
        <v>0</v>
      </c>
      <c r="L35" s="48">
        <f t="shared" si="9"/>
        <v>0</v>
      </c>
    </row>
    <row r="36" spans="1:12" s="51" customFormat="1" ht="76.5">
      <c r="A36" s="114" t="s">
        <v>136</v>
      </c>
      <c r="B36" s="103" t="s">
        <v>109</v>
      </c>
      <c r="C36" s="102" t="s">
        <v>86</v>
      </c>
      <c r="D36" s="75">
        <v>76.13649000000001</v>
      </c>
      <c r="E36" s="104">
        <v>14.22</v>
      </c>
      <c r="F36" s="61"/>
      <c r="G36" s="73">
        <v>34.2</v>
      </c>
      <c r="H36" s="50">
        <f t="shared" si="5"/>
        <v>34.2</v>
      </c>
      <c r="I36" s="48">
        <f t="shared" si="6"/>
        <v>1082.6608878000002</v>
      </c>
      <c r="J36" s="48">
        <f t="shared" si="7"/>
        <v>0</v>
      </c>
      <c r="K36" s="48">
        <f t="shared" si="8"/>
        <v>2603.8679580000007</v>
      </c>
      <c r="L36" s="48">
        <f t="shared" si="9"/>
        <v>2603.8679580000007</v>
      </c>
    </row>
    <row r="37" spans="1:12" s="51" customFormat="1" ht="12.75">
      <c r="A37" s="114"/>
      <c r="B37" s="103"/>
      <c r="C37" s="102"/>
      <c r="D37" s="75"/>
      <c r="E37" s="104"/>
      <c r="F37" s="61"/>
      <c r="G37" s="73"/>
      <c r="H37" s="50">
        <f t="shared" si="5"/>
        <v>0</v>
      </c>
      <c r="I37" s="48">
        <f t="shared" si="6"/>
        <v>0</v>
      </c>
      <c r="J37" s="48">
        <f t="shared" si="7"/>
        <v>0</v>
      </c>
      <c r="K37" s="48">
        <f t="shared" si="8"/>
        <v>0</v>
      </c>
      <c r="L37" s="48">
        <f t="shared" si="9"/>
        <v>0</v>
      </c>
    </row>
    <row r="38" spans="1:12" s="51" customFormat="1" ht="12.75">
      <c r="A38" s="113" t="s">
        <v>137</v>
      </c>
      <c r="B38" s="101" t="s">
        <v>110</v>
      </c>
      <c r="C38" s="102"/>
      <c r="D38" s="75"/>
      <c r="E38" s="104"/>
      <c r="F38" s="98"/>
      <c r="G38" s="98"/>
      <c r="H38" s="50">
        <f t="shared" si="5"/>
        <v>0</v>
      </c>
      <c r="I38" s="48">
        <f t="shared" si="6"/>
        <v>0</v>
      </c>
      <c r="J38" s="48">
        <f t="shared" si="7"/>
        <v>0</v>
      </c>
      <c r="K38" s="48">
        <f t="shared" si="8"/>
        <v>0</v>
      </c>
      <c r="L38" s="48">
        <f t="shared" si="9"/>
        <v>0</v>
      </c>
    </row>
    <row r="39" spans="1:12" s="51" customFormat="1" ht="25.5">
      <c r="A39" s="114" t="s">
        <v>138</v>
      </c>
      <c r="B39" s="103" t="s">
        <v>111</v>
      </c>
      <c r="C39" s="102" t="s">
        <v>97</v>
      </c>
      <c r="D39" s="75">
        <v>76.13649000000001</v>
      </c>
      <c r="E39" s="104">
        <v>93.96000000000001</v>
      </c>
      <c r="F39" s="61"/>
      <c r="G39" s="73">
        <v>124</v>
      </c>
      <c r="H39" s="50">
        <f t="shared" si="5"/>
        <v>124</v>
      </c>
      <c r="I39" s="48">
        <f t="shared" si="6"/>
        <v>7153.784600400001</v>
      </c>
      <c r="J39" s="48">
        <f t="shared" si="7"/>
        <v>0</v>
      </c>
      <c r="K39" s="48">
        <f t="shared" si="8"/>
        <v>9440.924760000002</v>
      </c>
      <c r="L39" s="48">
        <f t="shared" si="9"/>
        <v>9440.924760000002</v>
      </c>
    </row>
    <row r="40" spans="1:12" s="51" customFormat="1" ht="38.25">
      <c r="A40" s="114" t="s">
        <v>139</v>
      </c>
      <c r="B40" s="108" t="s">
        <v>112</v>
      </c>
      <c r="C40" s="109" t="s">
        <v>97</v>
      </c>
      <c r="D40" s="75">
        <v>70.467138</v>
      </c>
      <c r="E40" s="110">
        <v>93.96000000000001</v>
      </c>
      <c r="F40" s="61"/>
      <c r="G40" s="73">
        <v>124</v>
      </c>
      <c r="H40" s="50">
        <f t="shared" si="5"/>
        <v>124</v>
      </c>
      <c r="I40" s="48">
        <f t="shared" si="6"/>
        <v>6621.092286480001</v>
      </c>
      <c r="J40" s="48">
        <f t="shared" si="7"/>
        <v>0</v>
      </c>
      <c r="K40" s="48">
        <f t="shared" si="8"/>
        <v>8737.925112</v>
      </c>
      <c r="L40" s="48">
        <f t="shared" si="9"/>
        <v>8737.925112</v>
      </c>
    </row>
    <row r="41" spans="1:12" s="51" customFormat="1" ht="12.75">
      <c r="A41" s="114"/>
      <c r="B41" s="103"/>
      <c r="C41" s="102"/>
      <c r="D41" s="75"/>
      <c r="E41" s="104"/>
      <c r="F41" s="61"/>
      <c r="G41" s="73"/>
      <c r="H41" s="50">
        <f t="shared" si="5"/>
        <v>0</v>
      </c>
      <c r="I41" s="48">
        <f t="shared" si="6"/>
        <v>0</v>
      </c>
      <c r="J41" s="48">
        <f t="shared" si="7"/>
        <v>0</v>
      </c>
      <c r="K41" s="48">
        <f t="shared" si="8"/>
        <v>0</v>
      </c>
      <c r="L41" s="48">
        <f t="shared" si="9"/>
        <v>0</v>
      </c>
    </row>
    <row r="42" spans="1:12" s="51" customFormat="1" ht="12.75">
      <c r="A42" s="113" t="s">
        <v>140</v>
      </c>
      <c r="B42" s="101" t="s">
        <v>113</v>
      </c>
      <c r="C42" s="102"/>
      <c r="D42" s="75"/>
      <c r="E42" s="105"/>
      <c r="F42" s="98"/>
      <c r="G42" s="98"/>
      <c r="H42" s="50">
        <f t="shared" si="5"/>
        <v>0</v>
      </c>
      <c r="I42" s="48">
        <f t="shared" si="6"/>
        <v>0</v>
      </c>
      <c r="J42" s="48">
        <f t="shared" si="7"/>
        <v>0</v>
      </c>
      <c r="K42" s="48">
        <f t="shared" si="8"/>
        <v>0</v>
      </c>
      <c r="L42" s="48">
        <f t="shared" si="9"/>
        <v>0</v>
      </c>
    </row>
    <row r="43" spans="1:12" s="51" customFormat="1" ht="25.5">
      <c r="A43" s="114" t="s">
        <v>141</v>
      </c>
      <c r="B43" s="103" t="s">
        <v>102</v>
      </c>
      <c r="C43" s="102" t="s">
        <v>97</v>
      </c>
      <c r="D43" s="73">
        <v>9.872910000000001</v>
      </c>
      <c r="E43" s="104">
        <v>4.74</v>
      </c>
      <c r="F43" s="61"/>
      <c r="G43" s="73">
        <v>4.75</v>
      </c>
      <c r="H43" s="50">
        <f t="shared" si="5"/>
        <v>4.75</v>
      </c>
      <c r="I43" s="48">
        <f t="shared" si="6"/>
        <v>46.797593400000004</v>
      </c>
      <c r="J43" s="48">
        <f t="shared" si="7"/>
        <v>0</v>
      </c>
      <c r="K43" s="48">
        <f t="shared" si="8"/>
        <v>46.896322500000004</v>
      </c>
      <c r="L43" s="48">
        <f t="shared" si="9"/>
        <v>46.896322500000004</v>
      </c>
    </row>
    <row r="44" spans="1:12" s="51" customFormat="1" ht="25.5">
      <c r="A44" s="114" t="s">
        <v>142</v>
      </c>
      <c r="B44" s="103" t="s">
        <v>114</v>
      </c>
      <c r="C44" s="102" t="s">
        <v>97</v>
      </c>
      <c r="D44" s="75">
        <v>42.471684</v>
      </c>
      <c r="E44" s="104">
        <v>4.74</v>
      </c>
      <c r="F44" s="61"/>
      <c r="G44" s="73">
        <v>4.75</v>
      </c>
      <c r="H44" s="50">
        <f t="shared" si="5"/>
        <v>4.75</v>
      </c>
      <c r="I44" s="48">
        <f t="shared" si="6"/>
        <v>201.31578216000003</v>
      </c>
      <c r="J44" s="48">
        <f t="shared" si="7"/>
        <v>0</v>
      </c>
      <c r="K44" s="48">
        <f t="shared" si="8"/>
        <v>201.74049900000003</v>
      </c>
      <c r="L44" s="48">
        <f t="shared" si="9"/>
        <v>201.74049900000003</v>
      </c>
    </row>
    <row r="45" spans="1:12" s="51" customFormat="1" ht="12.75">
      <c r="A45" s="114"/>
      <c r="B45" s="103"/>
      <c r="C45" s="102"/>
      <c r="D45" s="90"/>
      <c r="E45" s="104"/>
      <c r="F45" s="98"/>
      <c r="G45" s="98"/>
      <c r="H45" s="50">
        <f t="shared" si="5"/>
        <v>0</v>
      </c>
      <c r="I45" s="48">
        <f t="shared" si="6"/>
        <v>0</v>
      </c>
      <c r="J45" s="48">
        <f t="shared" si="7"/>
        <v>0</v>
      </c>
      <c r="K45" s="48">
        <f t="shared" si="8"/>
        <v>0</v>
      </c>
      <c r="L45" s="48">
        <f t="shared" si="9"/>
        <v>0</v>
      </c>
    </row>
    <row r="46" spans="1:12" s="51" customFormat="1" ht="12.75">
      <c r="A46" s="113" t="s">
        <v>143</v>
      </c>
      <c r="B46" s="101" t="s">
        <v>104</v>
      </c>
      <c r="C46" s="102"/>
      <c r="D46" s="89"/>
      <c r="E46" s="105"/>
      <c r="F46" s="61"/>
      <c r="G46" s="73"/>
      <c r="H46" s="50">
        <f t="shared" si="5"/>
        <v>0</v>
      </c>
      <c r="I46" s="48">
        <f t="shared" si="6"/>
        <v>0</v>
      </c>
      <c r="J46" s="48">
        <f t="shared" si="7"/>
        <v>0</v>
      </c>
      <c r="K46" s="48">
        <f t="shared" si="8"/>
        <v>0</v>
      </c>
      <c r="L46" s="48">
        <f t="shared" si="9"/>
        <v>0</v>
      </c>
    </row>
    <row r="47" spans="1:12" s="51" customFormat="1" ht="25.5">
      <c r="A47" s="114" t="s">
        <v>144</v>
      </c>
      <c r="B47" s="103" t="s">
        <v>105</v>
      </c>
      <c r="C47" s="102" t="s">
        <v>97</v>
      </c>
      <c r="D47" s="88">
        <v>4.433724000000001</v>
      </c>
      <c r="E47" s="104">
        <v>4.74</v>
      </c>
      <c r="F47" s="61"/>
      <c r="G47" s="73">
        <v>4.75</v>
      </c>
      <c r="H47" s="50">
        <f t="shared" si="5"/>
        <v>4.75</v>
      </c>
      <c r="I47" s="48">
        <f t="shared" si="6"/>
        <v>21.015851760000004</v>
      </c>
      <c r="J47" s="48">
        <f t="shared" si="7"/>
        <v>0</v>
      </c>
      <c r="K47" s="48">
        <f t="shared" si="8"/>
        <v>21.060189000000005</v>
      </c>
      <c r="L47" s="48">
        <f t="shared" si="9"/>
        <v>21.060189000000005</v>
      </c>
    </row>
    <row r="48" spans="1:12" s="51" customFormat="1" ht="25.5">
      <c r="A48" s="114" t="s">
        <v>145</v>
      </c>
      <c r="B48" s="103" t="s">
        <v>106</v>
      </c>
      <c r="C48" s="102" t="s">
        <v>97</v>
      </c>
      <c r="D48" s="88">
        <v>13.398084</v>
      </c>
      <c r="E48" s="104">
        <v>4.74</v>
      </c>
      <c r="F48" s="61"/>
      <c r="G48" s="73">
        <v>4.75</v>
      </c>
      <c r="H48" s="50">
        <f t="shared" si="5"/>
        <v>4.75</v>
      </c>
      <c r="I48" s="48">
        <f t="shared" si="6"/>
        <v>63.506918160000005</v>
      </c>
      <c r="J48" s="48">
        <f t="shared" si="7"/>
        <v>0</v>
      </c>
      <c r="K48" s="48">
        <f t="shared" si="8"/>
        <v>63.640899000000005</v>
      </c>
      <c r="L48" s="48">
        <f t="shared" si="9"/>
        <v>63.640899000000005</v>
      </c>
    </row>
    <row r="49" spans="1:12" s="51" customFormat="1" ht="12.75">
      <c r="A49" s="114"/>
      <c r="B49" s="103"/>
      <c r="C49" s="102"/>
      <c r="D49" s="91"/>
      <c r="E49" s="104"/>
      <c r="F49" s="61"/>
      <c r="G49" s="73"/>
      <c r="H49" s="50">
        <f t="shared" si="5"/>
        <v>0</v>
      </c>
      <c r="I49" s="48">
        <f t="shared" si="6"/>
        <v>0</v>
      </c>
      <c r="J49" s="48">
        <f t="shared" si="7"/>
        <v>0</v>
      </c>
      <c r="K49" s="48">
        <f t="shared" si="8"/>
        <v>0</v>
      </c>
      <c r="L49" s="48">
        <f t="shared" si="9"/>
        <v>0</v>
      </c>
    </row>
    <row r="50" spans="1:12" s="77" customFormat="1" ht="12.75">
      <c r="A50" s="115" t="s">
        <v>33</v>
      </c>
      <c r="B50" s="106" t="s">
        <v>115</v>
      </c>
      <c r="C50" s="107"/>
      <c r="D50" s="94"/>
      <c r="E50" s="112"/>
      <c r="F50" s="95"/>
      <c r="G50" s="86"/>
      <c r="H50" s="96">
        <f t="shared" si="5"/>
        <v>0</v>
      </c>
      <c r="I50" s="97">
        <f t="shared" si="6"/>
        <v>0</v>
      </c>
      <c r="J50" s="97">
        <f t="shared" si="7"/>
        <v>0</v>
      </c>
      <c r="K50" s="97">
        <f t="shared" si="8"/>
        <v>0</v>
      </c>
      <c r="L50" s="97">
        <f t="shared" si="9"/>
        <v>0</v>
      </c>
    </row>
    <row r="51" spans="1:12" s="51" customFormat="1" ht="12.75">
      <c r="A51" s="113" t="s">
        <v>34</v>
      </c>
      <c r="B51" s="101" t="s">
        <v>93</v>
      </c>
      <c r="C51" s="102"/>
      <c r="D51" s="88"/>
      <c r="E51" s="105"/>
      <c r="F51" s="61"/>
      <c r="G51" s="73"/>
      <c r="H51" s="50">
        <f t="shared" si="5"/>
        <v>0</v>
      </c>
      <c r="I51" s="48">
        <f t="shared" si="6"/>
        <v>0</v>
      </c>
      <c r="J51" s="48">
        <f t="shared" si="7"/>
        <v>0</v>
      </c>
      <c r="K51" s="48">
        <f t="shared" si="8"/>
        <v>0</v>
      </c>
      <c r="L51" s="48">
        <f t="shared" si="9"/>
        <v>0</v>
      </c>
    </row>
    <row r="52" spans="1:12" s="51" customFormat="1" ht="25.5">
      <c r="A52" s="114" t="s">
        <v>146</v>
      </c>
      <c r="B52" s="103" t="s">
        <v>94</v>
      </c>
      <c r="C52" s="102" t="s">
        <v>97</v>
      </c>
      <c r="D52" s="88">
        <v>36.875016</v>
      </c>
      <c r="E52" s="104">
        <v>22.18</v>
      </c>
      <c r="F52" s="61"/>
      <c r="G52" s="73"/>
      <c r="H52" s="50">
        <f t="shared" si="5"/>
        <v>0</v>
      </c>
      <c r="I52" s="48">
        <f t="shared" si="6"/>
        <v>817.8878548800001</v>
      </c>
      <c r="J52" s="48">
        <f t="shared" si="7"/>
        <v>0</v>
      </c>
      <c r="K52" s="48">
        <f t="shared" si="8"/>
        <v>0</v>
      </c>
      <c r="L52" s="48">
        <f t="shared" si="9"/>
        <v>0</v>
      </c>
    </row>
    <row r="53" spans="1:12" s="51" customFormat="1" ht="12.75">
      <c r="A53" s="114"/>
      <c r="B53" s="103"/>
      <c r="C53" s="102"/>
      <c r="D53" s="88"/>
      <c r="E53" s="104"/>
      <c r="F53" s="61"/>
      <c r="G53" s="73"/>
      <c r="H53" s="50">
        <f t="shared" si="5"/>
        <v>0</v>
      </c>
      <c r="I53" s="48">
        <f t="shared" si="6"/>
        <v>0</v>
      </c>
      <c r="J53" s="48">
        <f t="shared" si="7"/>
        <v>0</v>
      </c>
      <c r="K53" s="48">
        <f t="shared" si="8"/>
        <v>0</v>
      </c>
      <c r="L53" s="48">
        <f t="shared" si="9"/>
        <v>0</v>
      </c>
    </row>
    <row r="54" spans="1:12" s="51" customFormat="1" ht="12.75">
      <c r="A54" s="113" t="s">
        <v>35</v>
      </c>
      <c r="B54" s="101" t="s">
        <v>88</v>
      </c>
      <c r="C54" s="102"/>
      <c r="D54" s="88"/>
      <c r="E54" s="105"/>
      <c r="F54" s="61"/>
      <c r="G54" s="73"/>
      <c r="H54" s="50">
        <f t="shared" si="5"/>
        <v>0</v>
      </c>
      <c r="I54" s="48">
        <f t="shared" si="6"/>
        <v>0</v>
      </c>
      <c r="J54" s="48">
        <f t="shared" si="7"/>
        <v>0</v>
      </c>
      <c r="K54" s="48">
        <f t="shared" si="8"/>
        <v>0</v>
      </c>
      <c r="L54" s="48">
        <f t="shared" si="9"/>
        <v>0</v>
      </c>
    </row>
    <row r="55" spans="1:12" s="51" customFormat="1" ht="38.25">
      <c r="A55" s="114" t="s">
        <v>147</v>
      </c>
      <c r="B55" s="103" t="s">
        <v>96</v>
      </c>
      <c r="C55" s="102" t="s">
        <v>97</v>
      </c>
      <c r="D55" s="88">
        <v>54.63414</v>
      </c>
      <c r="E55" s="104">
        <v>27.28</v>
      </c>
      <c r="F55" s="61"/>
      <c r="G55" s="73"/>
      <c r="H55" s="50">
        <f aca="true" t="shared" si="10" ref="H55:H75">G55+F55</f>
        <v>0</v>
      </c>
      <c r="I55" s="48">
        <f aca="true" t="shared" si="11" ref="I55:I75">E55*D55</f>
        <v>1490.4193392000002</v>
      </c>
      <c r="J55" s="48">
        <f aca="true" t="shared" si="12" ref="J55:J75">F55*D55</f>
        <v>0</v>
      </c>
      <c r="K55" s="48">
        <f aca="true" t="shared" si="13" ref="K55:K75">D55*G55</f>
        <v>0</v>
      </c>
      <c r="L55" s="48">
        <f aca="true" t="shared" si="14" ref="L55:L75">K55+J55</f>
        <v>0</v>
      </c>
    </row>
    <row r="56" spans="1:12" s="51" customFormat="1" ht="12.75">
      <c r="A56" s="114"/>
      <c r="B56" s="103"/>
      <c r="C56" s="102"/>
      <c r="D56" s="88"/>
      <c r="E56" s="104"/>
      <c r="F56" s="61"/>
      <c r="G56" s="73"/>
      <c r="H56" s="50">
        <f t="shared" si="10"/>
        <v>0</v>
      </c>
      <c r="I56" s="48">
        <f t="shared" si="11"/>
        <v>0</v>
      </c>
      <c r="J56" s="48">
        <f t="shared" si="12"/>
        <v>0</v>
      </c>
      <c r="K56" s="48">
        <f t="shared" si="13"/>
        <v>0</v>
      </c>
      <c r="L56" s="48">
        <f t="shared" si="14"/>
        <v>0</v>
      </c>
    </row>
    <row r="57" spans="1:12" s="51" customFormat="1" ht="12.75">
      <c r="A57" s="113" t="s">
        <v>36</v>
      </c>
      <c r="B57" s="101" t="s">
        <v>99</v>
      </c>
      <c r="C57" s="102"/>
      <c r="D57" s="88"/>
      <c r="E57" s="104"/>
      <c r="F57" s="61"/>
      <c r="G57" s="73"/>
      <c r="H57" s="50">
        <f t="shared" si="10"/>
        <v>0</v>
      </c>
      <c r="I57" s="48">
        <f t="shared" si="11"/>
        <v>0</v>
      </c>
      <c r="J57" s="48">
        <f t="shared" si="12"/>
        <v>0</v>
      </c>
      <c r="K57" s="48">
        <f t="shared" si="13"/>
        <v>0</v>
      </c>
      <c r="L57" s="48">
        <f t="shared" si="14"/>
        <v>0</v>
      </c>
    </row>
    <row r="58" spans="1:12" s="51" customFormat="1" ht="51">
      <c r="A58" s="114" t="s">
        <v>148</v>
      </c>
      <c r="B58" s="103" t="s">
        <v>116</v>
      </c>
      <c r="C58" s="102" t="s">
        <v>95</v>
      </c>
      <c r="D58" s="88">
        <v>2888.5711859999997</v>
      </c>
      <c r="E58" s="104">
        <v>1.37</v>
      </c>
      <c r="F58" s="61"/>
      <c r="G58" s="73"/>
      <c r="H58" s="50">
        <f t="shared" si="10"/>
        <v>0</v>
      </c>
      <c r="I58" s="48">
        <f t="shared" si="11"/>
        <v>3957.3425248199997</v>
      </c>
      <c r="J58" s="48">
        <f t="shared" si="12"/>
        <v>0</v>
      </c>
      <c r="K58" s="48">
        <f t="shared" si="13"/>
        <v>0</v>
      </c>
      <c r="L58" s="48">
        <f t="shared" si="14"/>
        <v>0</v>
      </c>
    </row>
    <row r="59" spans="1:12" s="51" customFormat="1" ht="25.5">
      <c r="A59" s="114" t="s">
        <v>149</v>
      </c>
      <c r="B59" s="103" t="s">
        <v>117</v>
      </c>
      <c r="C59" s="102" t="s">
        <v>97</v>
      </c>
      <c r="D59" s="88">
        <v>125.634294</v>
      </c>
      <c r="E59" s="104">
        <v>8.8</v>
      </c>
      <c r="F59" s="61"/>
      <c r="G59" s="73"/>
      <c r="H59" s="50">
        <f t="shared" si="10"/>
        <v>0</v>
      </c>
      <c r="I59" s="48">
        <f t="shared" si="11"/>
        <v>1105.5817872</v>
      </c>
      <c r="J59" s="48">
        <f t="shared" si="12"/>
        <v>0</v>
      </c>
      <c r="K59" s="48">
        <f t="shared" si="13"/>
        <v>0</v>
      </c>
      <c r="L59" s="48">
        <f t="shared" si="14"/>
        <v>0</v>
      </c>
    </row>
    <row r="60" spans="1:12" s="51" customFormat="1" ht="12.75">
      <c r="A60" s="114"/>
      <c r="B60" s="103"/>
      <c r="C60" s="102"/>
      <c r="D60" s="88"/>
      <c r="E60" s="104"/>
      <c r="F60" s="61"/>
      <c r="G60" s="73"/>
      <c r="H60" s="50">
        <f t="shared" si="10"/>
        <v>0</v>
      </c>
      <c r="I60" s="48">
        <f t="shared" si="11"/>
        <v>0</v>
      </c>
      <c r="J60" s="48">
        <f t="shared" si="12"/>
        <v>0</v>
      </c>
      <c r="K60" s="48">
        <f t="shared" si="13"/>
        <v>0</v>
      </c>
      <c r="L60" s="48">
        <f t="shared" si="14"/>
        <v>0</v>
      </c>
    </row>
    <row r="61" spans="1:12" s="51" customFormat="1" ht="12.75">
      <c r="A61" s="113" t="s">
        <v>150</v>
      </c>
      <c r="B61" s="101" t="s">
        <v>101</v>
      </c>
      <c r="C61" s="102"/>
      <c r="D61" s="88"/>
      <c r="E61" s="105"/>
      <c r="F61" s="61"/>
      <c r="G61" s="73"/>
      <c r="H61" s="50">
        <f t="shared" si="10"/>
        <v>0</v>
      </c>
      <c r="I61" s="48">
        <f t="shared" si="11"/>
        <v>0</v>
      </c>
      <c r="J61" s="48">
        <f t="shared" si="12"/>
        <v>0</v>
      </c>
      <c r="K61" s="48">
        <f t="shared" si="13"/>
        <v>0</v>
      </c>
      <c r="L61" s="48">
        <f t="shared" si="14"/>
        <v>0</v>
      </c>
    </row>
    <row r="62" spans="1:12" s="51" customFormat="1" ht="25.5">
      <c r="A62" s="114" t="s">
        <v>151</v>
      </c>
      <c r="B62" s="103" t="s">
        <v>102</v>
      </c>
      <c r="C62" s="102" t="s">
        <v>97</v>
      </c>
      <c r="D62" s="88">
        <v>9.872910000000001</v>
      </c>
      <c r="E62" s="104">
        <v>27.280000000000005</v>
      </c>
      <c r="F62" s="61"/>
      <c r="G62" s="73"/>
      <c r="H62" s="50">
        <f t="shared" si="10"/>
        <v>0</v>
      </c>
      <c r="I62" s="48">
        <f t="shared" si="11"/>
        <v>269.3329848000001</v>
      </c>
      <c r="J62" s="48">
        <f t="shared" si="12"/>
        <v>0</v>
      </c>
      <c r="K62" s="48">
        <f t="shared" si="13"/>
        <v>0</v>
      </c>
      <c r="L62" s="48">
        <f t="shared" si="14"/>
        <v>0</v>
      </c>
    </row>
    <row r="63" spans="1:12" s="51" customFormat="1" ht="25.5">
      <c r="A63" s="114" t="s">
        <v>152</v>
      </c>
      <c r="B63" s="103" t="s">
        <v>103</v>
      </c>
      <c r="C63" s="102" t="s">
        <v>97</v>
      </c>
      <c r="D63" s="88">
        <v>42.471684</v>
      </c>
      <c r="E63" s="104">
        <v>27.280000000000005</v>
      </c>
      <c r="F63" s="61"/>
      <c r="G63" s="73"/>
      <c r="H63" s="50">
        <f t="shared" si="10"/>
        <v>0</v>
      </c>
      <c r="I63" s="48">
        <f t="shared" si="11"/>
        <v>1158.6275395200003</v>
      </c>
      <c r="J63" s="48">
        <f t="shared" si="12"/>
        <v>0</v>
      </c>
      <c r="K63" s="48">
        <f t="shared" si="13"/>
        <v>0</v>
      </c>
      <c r="L63" s="48">
        <f t="shared" si="14"/>
        <v>0</v>
      </c>
    </row>
    <row r="64" spans="1:12" s="51" customFormat="1" ht="12.75">
      <c r="A64" s="114"/>
      <c r="B64" s="103"/>
      <c r="C64" s="102"/>
      <c r="D64" s="88"/>
      <c r="E64" s="104"/>
      <c r="F64" s="61"/>
      <c r="G64" s="73"/>
      <c r="H64" s="50">
        <f t="shared" si="10"/>
        <v>0</v>
      </c>
      <c r="I64" s="48">
        <f t="shared" si="11"/>
        <v>0</v>
      </c>
      <c r="J64" s="48">
        <f t="shared" si="12"/>
        <v>0</v>
      </c>
      <c r="K64" s="48">
        <f t="shared" si="13"/>
        <v>0</v>
      </c>
      <c r="L64" s="48">
        <f t="shared" si="14"/>
        <v>0</v>
      </c>
    </row>
    <row r="65" spans="1:12" s="51" customFormat="1" ht="12.75">
      <c r="A65" s="113" t="s">
        <v>153</v>
      </c>
      <c r="B65" s="101" t="s">
        <v>110</v>
      </c>
      <c r="C65" s="102"/>
      <c r="D65" s="88"/>
      <c r="E65" s="105"/>
      <c r="F65" s="61"/>
      <c r="G65" s="73"/>
      <c r="H65" s="50">
        <f t="shared" si="10"/>
        <v>0</v>
      </c>
      <c r="I65" s="48">
        <f t="shared" si="11"/>
        <v>0</v>
      </c>
      <c r="J65" s="48">
        <f t="shared" si="12"/>
        <v>0</v>
      </c>
      <c r="K65" s="48">
        <f t="shared" si="13"/>
        <v>0</v>
      </c>
      <c r="L65" s="48">
        <f t="shared" si="14"/>
        <v>0</v>
      </c>
    </row>
    <row r="66" spans="1:12" s="51" customFormat="1" ht="25.5">
      <c r="A66" s="114" t="s">
        <v>154</v>
      </c>
      <c r="B66" s="103" t="s">
        <v>118</v>
      </c>
      <c r="C66" s="102" t="s">
        <v>97</v>
      </c>
      <c r="D66" s="88">
        <v>40.33962</v>
      </c>
      <c r="E66" s="104">
        <v>8.8</v>
      </c>
      <c r="F66" s="61"/>
      <c r="G66" s="73"/>
      <c r="H66" s="50">
        <f t="shared" si="10"/>
        <v>0</v>
      </c>
      <c r="I66" s="48">
        <f t="shared" si="11"/>
        <v>354.988656</v>
      </c>
      <c r="J66" s="48">
        <f t="shared" si="12"/>
        <v>0</v>
      </c>
      <c r="K66" s="48">
        <f t="shared" si="13"/>
        <v>0</v>
      </c>
      <c r="L66" s="48">
        <f t="shared" si="14"/>
        <v>0</v>
      </c>
    </row>
    <row r="67" spans="1:12" s="51" customFormat="1" ht="12.75">
      <c r="A67" s="114"/>
      <c r="B67" s="103"/>
      <c r="C67" s="102"/>
      <c r="D67" s="88"/>
      <c r="E67" s="104"/>
      <c r="F67" s="61"/>
      <c r="G67" s="73"/>
      <c r="H67" s="50">
        <f t="shared" si="10"/>
        <v>0</v>
      </c>
      <c r="I67" s="48">
        <f t="shared" si="11"/>
        <v>0</v>
      </c>
      <c r="J67" s="48">
        <f t="shared" si="12"/>
        <v>0</v>
      </c>
      <c r="K67" s="48">
        <f t="shared" si="13"/>
        <v>0</v>
      </c>
      <c r="L67" s="48">
        <f t="shared" si="14"/>
        <v>0</v>
      </c>
    </row>
    <row r="68" spans="1:12" s="51" customFormat="1" ht="12.75">
      <c r="A68" s="113" t="s">
        <v>155</v>
      </c>
      <c r="B68" s="101" t="s">
        <v>119</v>
      </c>
      <c r="C68" s="102"/>
      <c r="D68" s="88"/>
      <c r="E68" s="105"/>
      <c r="F68" s="61"/>
      <c r="G68" s="73"/>
      <c r="H68" s="50">
        <f t="shared" si="10"/>
        <v>0</v>
      </c>
      <c r="I68" s="48">
        <f t="shared" si="11"/>
        <v>0</v>
      </c>
      <c r="J68" s="48">
        <f t="shared" si="12"/>
        <v>0</v>
      </c>
      <c r="K68" s="48">
        <f t="shared" si="13"/>
        <v>0</v>
      </c>
      <c r="L68" s="48">
        <f t="shared" si="14"/>
        <v>0</v>
      </c>
    </row>
    <row r="69" spans="1:12" s="51" customFormat="1" ht="38.25">
      <c r="A69" s="114" t="s">
        <v>156</v>
      </c>
      <c r="B69" s="103" t="s">
        <v>120</v>
      </c>
      <c r="C69" s="102" t="s">
        <v>97</v>
      </c>
      <c r="D69" s="88">
        <v>30.539394</v>
      </c>
      <c r="E69" s="104">
        <v>36.080000000000005</v>
      </c>
      <c r="F69" s="61"/>
      <c r="G69" s="73"/>
      <c r="H69" s="50">
        <f t="shared" si="10"/>
        <v>0</v>
      </c>
      <c r="I69" s="48">
        <f t="shared" si="11"/>
        <v>1101.8613355200002</v>
      </c>
      <c r="J69" s="48">
        <f t="shared" si="12"/>
        <v>0</v>
      </c>
      <c r="K69" s="48">
        <f t="shared" si="13"/>
        <v>0</v>
      </c>
      <c r="L69" s="48">
        <f t="shared" si="14"/>
        <v>0</v>
      </c>
    </row>
    <row r="70" spans="1:12" s="51" customFormat="1" ht="12.75">
      <c r="A70" s="114"/>
      <c r="B70" s="103"/>
      <c r="C70" s="102"/>
      <c r="D70" s="88"/>
      <c r="E70" s="104"/>
      <c r="F70" s="61"/>
      <c r="G70" s="73"/>
      <c r="H70" s="50">
        <f t="shared" si="10"/>
        <v>0</v>
      </c>
      <c r="I70" s="48">
        <f t="shared" si="11"/>
        <v>0</v>
      </c>
      <c r="J70" s="48">
        <f t="shared" si="12"/>
        <v>0</v>
      </c>
      <c r="K70" s="48">
        <f t="shared" si="13"/>
        <v>0</v>
      </c>
      <c r="L70" s="48">
        <f t="shared" si="14"/>
        <v>0</v>
      </c>
    </row>
    <row r="71" spans="1:12" s="77" customFormat="1" ht="12.75">
      <c r="A71" s="115" t="s">
        <v>83</v>
      </c>
      <c r="B71" s="106" t="s">
        <v>121</v>
      </c>
      <c r="C71" s="107"/>
      <c r="D71" s="94"/>
      <c r="E71" s="112"/>
      <c r="F71" s="95"/>
      <c r="G71" s="86"/>
      <c r="H71" s="96">
        <f t="shared" si="10"/>
        <v>0</v>
      </c>
      <c r="I71" s="97">
        <f t="shared" si="11"/>
        <v>0</v>
      </c>
      <c r="J71" s="97">
        <f t="shared" si="12"/>
        <v>0</v>
      </c>
      <c r="K71" s="97">
        <f t="shared" si="13"/>
        <v>0</v>
      </c>
      <c r="L71" s="97">
        <f t="shared" si="14"/>
        <v>0</v>
      </c>
    </row>
    <row r="72" spans="1:12" s="51" customFormat="1" ht="12.75">
      <c r="A72" s="113" t="s">
        <v>84</v>
      </c>
      <c r="B72" s="101" t="s">
        <v>122</v>
      </c>
      <c r="C72" s="102"/>
      <c r="D72" s="88"/>
      <c r="E72" s="105"/>
      <c r="F72" s="61"/>
      <c r="G72" s="73"/>
      <c r="H72" s="50">
        <f t="shared" si="10"/>
        <v>0</v>
      </c>
      <c r="I72" s="48">
        <f t="shared" si="11"/>
        <v>0</v>
      </c>
      <c r="J72" s="48">
        <f t="shared" si="12"/>
        <v>0</v>
      </c>
      <c r="K72" s="48">
        <f t="shared" si="13"/>
        <v>0</v>
      </c>
      <c r="L72" s="48">
        <f t="shared" si="14"/>
        <v>0</v>
      </c>
    </row>
    <row r="73" spans="1:12" s="51" customFormat="1" ht="51">
      <c r="A73" s="114" t="s">
        <v>157</v>
      </c>
      <c r="B73" s="103" t="s">
        <v>123</v>
      </c>
      <c r="C73" s="102" t="s">
        <v>97</v>
      </c>
      <c r="D73" s="88">
        <v>452.906118</v>
      </c>
      <c r="E73" s="104">
        <v>3.1500000000000004</v>
      </c>
      <c r="F73" s="61"/>
      <c r="G73" s="73"/>
      <c r="H73" s="50">
        <f t="shared" si="10"/>
        <v>0</v>
      </c>
      <c r="I73" s="48">
        <f t="shared" si="11"/>
        <v>1426.6542717000002</v>
      </c>
      <c r="J73" s="48">
        <f t="shared" si="12"/>
        <v>0</v>
      </c>
      <c r="K73" s="48">
        <f t="shared" si="13"/>
        <v>0</v>
      </c>
      <c r="L73" s="48">
        <f t="shared" si="14"/>
        <v>0</v>
      </c>
    </row>
    <row r="74" spans="1:12" s="51" customFormat="1" ht="12.75">
      <c r="A74" s="60"/>
      <c r="B74" s="93"/>
      <c r="C74" s="60"/>
      <c r="D74" s="88"/>
      <c r="E74" s="75"/>
      <c r="F74" s="61"/>
      <c r="G74" s="73"/>
      <c r="H74" s="50">
        <f t="shared" si="10"/>
        <v>0</v>
      </c>
      <c r="I74" s="48">
        <f t="shared" si="11"/>
        <v>0</v>
      </c>
      <c r="J74" s="48">
        <f t="shared" si="12"/>
        <v>0</v>
      </c>
      <c r="K74" s="48">
        <f t="shared" si="13"/>
        <v>0</v>
      </c>
      <c r="L74" s="48">
        <f t="shared" si="14"/>
        <v>0</v>
      </c>
    </row>
    <row r="75" spans="1:12" s="51" customFormat="1" ht="12.75">
      <c r="A75" s="60"/>
      <c r="B75" s="93"/>
      <c r="C75" s="60"/>
      <c r="D75" s="88"/>
      <c r="E75" s="75"/>
      <c r="F75" s="61"/>
      <c r="G75" s="73"/>
      <c r="H75" s="50">
        <f t="shared" si="10"/>
        <v>0</v>
      </c>
      <c r="I75" s="48">
        <f t="shared" si="11"/>
        <v>0</v>
      </c>
      <c r="J75" s="48">
        <f t="shared" si="12"/>
        <v>0</v>
      </c>
      <c r="K75" s="48">
        <f t="shared" si="13"/>
        <v>0</v>
      </c>
      <c r="L75" s="48">
        <f t="shared" si="14"/>
        <v>0</v>
      </c>
    </row>
    <row r="76" spans="1:12" s="51" customFormat="1" ht="12.75">
      <c r="A76" s="82"/>
      <c r="B76" s="83"/>
      <c r="C76" s="84"/>
      <c r="D76" s="85"/>
      <c r="E76" s="85"/>
      <c r="F76" s="81"/>
      <c r="G76" s="78"/>
      <c r="H76" s="79"/>
      <c r="I76" s="80"/>
      <c r="J76" s="80"/>
      <c r="K76" s="80"/>
      <c r="L76" s="80"/>
    </row>
    <row r="77" spans="1:12" s="51" customFormat="1" ht="12.75">
      <c r="A77" s="82"/>
      <c r="B77" s="83"/>
      <c r="C77" s="84"/>
      <c r="D77" s="85"/>
      <c r="E77" s="85"/>
      <c r="F77" s="81"/>
      <c r="G77" s="78"/>
      <c r="H77" s="79">
        <f>G77+F77</f>
        <v>0</v>
      </c>
      <c r="I77" s="80">
        <f>E77*D77</f>
        <v>0</v>
      </c>
      <c r="J77" s="80">
        <f>F77*D77</f>
        <v>0</v>
      </c>
      <c r="K77" s="80">
        <f>D77*G77</f>
        <v>0</v>
      </c>
      <c r="L77" s="80">
        <f>K77+J77</f>
        <v>0</v>
      </c>
    </row>
    <row r="78" spans="1:12" s="51" customFormat="1" ht="12.75">
      <c r="A78" s="54"/>
      <c r="B78" s="59"/>
      <c r="C78" s="52"/>
      <c r="D78" s="53"/>
      <c r="E78" s="89"/>
      <c r="F78" s="48"/>
      <c r="G78" s="74"/>
      <c r="H78" s="50"/>
      <c r="I78" s="49">
        <f>SUM(I9:I77)</f>
        <v>61499.69183735999</v>
      </c>
      <c r="J78" s="49">
        <f>SUM(J9:J77)</f>
        <v>0</v>
      </c>
      <c r="K78" s="49">
        <f>SUM(K9:K77)</f>
        <v>51883.52631678</v>
      </c>
      <c r="L78" s="49">
        <f>SUM(L9:L77)</f>
        <v>51883.52631678</v>
      </c>
    </row>
    <row r="79" spans="1:12" s="51" customFormat="1" ht="12.75">
      <c r="A79" s="118" t="s">
        <v>158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20"/>
    </row>
    <row r="80" spans="5:11" ht="14.25">
      <c r="E80" s="100"/>
      <c r="I80" s="70"/>
      <c r="K80" s="57"/>
    </row>
    <row r="81" spans="9:11" ht="14.25">
      <c r="I81" s="57"/>
      <c r="K81" s="58"/>
    </row>
    <row r="82" spans="10:11" ht="14.25">
      <c r="J82" s="56"/>
      <c r="K82" s="71">
        <v>32150.27</v>
      </c>
    </row>
    <row r="83" ht="14.25">
      <c r="K83" s="58"/>
    </row>
    <row r="84" ht="14.25">
      <c r="K84" s="58"/>
    </row>
    <row r="85" ht="14.25">
      <c r="I85" s="70"/>
    </row>
  </sheetData>
  <sheetProtection/>
  <mergeCells count="16">
    <mergeCell ref="A79:L79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conditionalFormatting sqref="B9:C10 C11 B12:C13 C14:C16 B17:C17 C18:C19 B20:C20 C21:C23 B24:C24 C25:C27 B28:C29 C30 B31:C32 C33:C34 B35:C35 C36:C37 B38:C38 C39:C41 B42:C42 C43:C45 B46:C46 C47:C49 B50:C51 C52:C53 B54:C54 C55:C56 B57:C57 C58:C60 B61:C61 C62:C64 B65:C65 C66:C67 B68:C68 C69:C70 B71:C72 C73">
    <cfRule type="expression" priority="6" dxfId="12" stopIfTrue="1">
      <formula>'BM1'!#REF!&gt;'BM1'!#REF!</formula>
    </cfRule>
  </conditionalFormatting>
  <conditionalFormatting sqref="B9:C10 C11 B12:C13 C14:C16 B17:C17 C18:C19 B20:C20 C21:C23 B24:C24 C25:C27 B28:C29 C30 B31:C32 C33:C34 B35:C35 C36:C37 B38:C38 C39:C41 B42:C42 C43:C45 B46:C46 C47:C49 B50:C51 C52:C53 B54:C54 C55:C56 B57:C57 C58:C60 B61:C61 C62:C64 B65:C65 C66:C67 B68:C68 C69:C70 B71:C72 C73">
    <cfRule type="expression" priority="4" dxfId="13" stopIfTrue="1">
      <formula>'BM1'!#REF!=0</formula>
    </cfRule>
    <cfRule type="expression" priority="5" dxfId="14">
      <formula>'BM1'!#REF!&lt;'BM1'!#REF!</formula>
    </cfRule>
  </conditionalFormatting>
  <conditionalFormatting sqref="A9:A73">
    <cfRule type="expression" priority="1" dxfId="13" stopIfTrue="1">
      <formula>'BM1'!#REF!=0</formula>
    </cfRule>
    <cfRule type="expression" priority="2" dxfId="14">
      <formula>'BM1'!#REF!&lt;'BM1'!#REF!</formula>
    </cfRule>
  </conditionalFormatting>
  <conditionalFormatting sqref="A9:A73">
    <cfRule type="expression" priority="3" dxfId="12" stopIfTrue="1">
      <formula>'BM1'!#REF!&gt;'BM1'!#REF!</formula>
    </cfRule>
  </conditionalFormatting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3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42"/>
      <c r="B1" s="142"/>
      <c r="C1" s="142"/>
      <c r="D1" s="142"/>
      <c r="E1" s="142"/>
      <c r="F1" s="142"/>
      <c r="G1" s="142"/>
      <c r="H1" s="1"/>
      <c r="I1" s="143" t="s">
        <v>37</v>
      </c>
      <c r="J1" s="143"/>
      <c r="K1" s="143"/>
      <c r="L1" s="143"/>
    </row>
    <row r="2" spans="1:12" ht="15.75">
      <c r="A2" s="144" t="s">
        <v>11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5.75">
      <c r="A3" s="145" t="s">
        <v>22</v>
      </c>
      <c r="B3" s="146"/>
      <c r="C3" s="146"/>
      <c r="D3" s="146"/>
      <c r="E3" s="146"/>
      <c r="F3" s="146"/>
      <c r="G3" s="147" t="s">
        <v>38</v>
      </c>
      <c r="H3" s="147"/>
      <c r="I3" s="147"/>
      <c r="J3" s="147"/>
      <c r="K3" s="147"/>
      <c r="L3" s="147"/>
    </row>
    <row r="4" spans="1:12" ht="52.5" customHeight="1">
      <c r="A4" s="145" t="s">
        <v>24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63.75" customHeight="1">
      <c r="A5" s="137" t="s">
        <v>23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15.75">
      <c r="A6" s="138" t="s">
        <v>25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2" ht="15.75">
      <c r="A7" s="139" t="s">
        <v>0</v>
      </c>
      <c r="B7" s="139" t="s">
        <v>2</v>
      </c>
      <c r="C7" s="139" t="s">
        <v>1</v>
      </c>
      <c r="D7" s="139" t="s">
        <v>3</v>
      </c>
      <c r="E7" s="140" t="s">
        <v>4</v>
      </c>
      <c r="F7" s="140"/>
      <c r="G7" s="140"/>
      <c r="H7" s="140"/>
      <c r="I7" s="141" t="s">
        <v>5</v>
      </c>
      <c r="J7" s="141"/>
      <c r="K7" s="141"/>
      <c r="L7" s="141"/>
    </row>
    <row r="8" spans="1:12" ht="15.75">
      <c r="A8" s="139"/>
      <c r="B8" s="139"/>
      <c r="C8" s="139"/>
      <c r="D8" s="139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33" t="s">
        <v>18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5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36" t="s">
        <v>39</v>
      </c>
      <c r="B26" s="136"/>
      <c r="C26" s="136"/>
      <c r="D26" s="136"/>
      <c r="E26" s="136"/>
      <c r="F26" s="136"/>
      <c r="G26" s="136"/>
      <c r="H26" s="136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1:G1"/>
    <mergeCell ref="I1:L1"/>
    <mergeCell ref="A2:L2"/>
    <mergeCell ref="A3:F3"/>
    <mergeCell ref="G3:L3"/>
    <mergeCell ref="A4:L4"/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62" customWidth="1"/>
    <col min="2" max="2" width="66.57421875" style="65" customWidth="1"/>
  </cols>
  <sheetData>
    <row r="4" spans="1:2" s="63" customFormat="1" ht="15">
      <c r="A4" s="64" t="s">
        <v>41</v>
      </c>
      <c r="B4" s="64" t="s">
        <v>42</v>
      </c>
    </row>
    <row r="5" spans="1:2" ht="21.75" customHeight="1">
      <c r="A5" s="66" t="s">
        <v>43</v>
      </c>
      <c r="B5" s="67" t="s">
        <v>45</v>
      </c>
    </row>
    <row r="6" spans="1:2" ht="21.75" customHeight="1">
      <c r="A6" s="66" t="s">
        <v>44</v>
      </c>
      <c r="B6" s="67" t="s">
        <v>46</v>
      </c>
    </row>
    <row r="7" spans="1:2" ht="21.75" customHeight="1">
      <c r="A7" s="66" t="s">
        <v>48</v>
      </c>
      <c r="B7" s="67" t="s">
        <v>47</v>
      </c>
    </row>
    <row r="8" spans="1:2" ht="21.75" customHeight="1">
      <c r="A8" s="66" t="s">
        <v>49</v>
      </c>
      <c r="B8" s="67" t="s">
        <v>50</v>
      </c>
    </row>
    <row r="9" spans="1:2" ht="21.75" customHeight="1">
      <c r="A9" s="66" t="s">
        <v>49</v>
      </c>
      <c r="B9" s="67" t="s">
        <v>51</v>
      </c>
    </row>
    <row r="10" spans="1:2" ht="21.75" customHeight="1">
      <c r="A10" s="66" t="s">
        <v>52</v>
      </c>
      <c r="B10" s="67" t="s">
        <v>53</v>
      </c>
    </row>
    <row r="11" spans="1:2" ht="21.75" customHeight="1">
      <c r="A11" s="66" t="s">
        <v>54</v>
      </c>
      <c r="B11" s="67" t="s">
        <v>55</v>
      </c>
    </row>
    <row r="12" spans="1:2" ht="21.75" customHeight="1">
      <c r="A12" s="66" t="s">
        <v>56</v>
      </c>
      <c r="B12" s="67" t="s">
        <v>57</v>
      </c>
    </row>
    <row r="13" spans="1:2" ht="21.75" customHeight="1">
      <c r="A13" s="66" t="s">
        <v>56</v>
      </c>
      <c r="B13" s="67" t="s">
        <v>58</v>
      </c>
    </row>
    <row r="14" spans="1:2" ht="21.75" customHeight="1">
      <c r="A14" s="66" t="s">
        <v>59</v>
      </c>
      <c r="B14" s="67" t="s">
        <v>60</v>
      </c>
    </row>
    <row r="15" spans="1:2" ht="21.75" customHeight="1">
      <c r="A15" s="66" t="s">
        <v>61</v>
      </c>
      <c r="B15" s="67" t="s">
        <v>62</v>
      </c>
    </row>
    <row r="16" spans="1:2" ht="21.75" customHeight="1">
      <c r="A16" s="66" t="s">
        <v>63</v>
      </c>
      <c r="B16" s="67" t="s">
        <v>64</v>
      </c>
    </row>
    <row r="17" spans="1:2" ht="21.75" customHeight="1">
      <c r="A17" s="66" t="s">
        <v>56</v>
      </c>
      <c r="B17" s="67" t="s">
        <v>65</v>
      </c>
    </row>
    <row r="18" spans="1:2" ht="21.75" customHeight="1">
      <c r="A18" s="66" t="s">
        <v>56</v>
      </c>
      <c r="B18" s="67" t="s">
        <v>66</v>
      </c>
    </row>
    <row r="19" spans="1:2" ht="21.75" customHeight="1">
      <c r="A19" s="66" t="s">
        <v>59</v>
      </c>
      <c r="B19" s="67" t="s">
        <v>67</v>
      </c>
    </row>
    <row r="20" spans="1:2" ht="21.75" customHeight="1">
      <c r="A20" s="66" t="s">
        <v>59</v>
      </c>
      <c r="B20" s="67" t="s">
        <v>68</v>
      </c>
    </row>
    <row r="21" spans="1:2" ht="21.75" customHeight="1">
      <c r="A21" s="66" t="s">
        <v>56</v>
      </c>
      <c r="B21" s="67" t="s">
        <v>69</v>
      </c>
    </row>
    <row r="22" spans="1:2" ht="21.75" customHeight="1">
      <c r="A22" s="66" t="s">
        <v>59</v>
      </c>
      <c r="B22" s="67" t="s">
        <v>70</v>
      </c>
    </row>
    <row r="23" spans="1:2" ht="21.75" customHeight="1">
      <c r="A23" s="66" t="s">
        <v>71</v>
      </c>
      <c r="B23" s="67" t="s">
        <v>72</v>
      </c>
    </row>
    <row r="24" spans="1:2" ht="21.75" customHeight="1">
      <c r="A24" s="66" t="s">
        <v>71</v>
      </c>
      <c r="B24" s="67" t="s">
        <v>73</v>
      </c>
    </row>
    <row r="25" spans="1:2" ht="21.75" customHeight="1">
      <c r="A25" s="66" t="s">
        <v>74</v>
      </c>
      <c r="B25" s="67" t="s">
        <v>75</v>
      </c>
    </row>
    <row r="26" spans="1:2" ht="21.75" customHeight="1">
      <c r="A26" s="66" t="s">
        <v>74</v>
      </c>
      <c r="B26" s="67" t="s">
        <v>76</v>
      </c>
    </row>
    <row r="27" spans="1:2" ht="21.75" customHeight="1">
      <c r="A27" s="66" t="s">
        <v>74</v>
      </c>
      <c r="B27" s="67" t="s">
        <v>77</v>
      </c>
    </row>
    <row r="28" spans="1:2" ht="21.75" customHeight="1">
      <c r="A28" s="66" t="s">
        <v>78</v>
      </c>
      <c r="B28" s="67" t="s">
        <v>79</v>
      </c>
    </row>
    <row r="29" spans="1:2" ht="21.75" customHeight="1">
      <c r="A29" s="66" t="s">
        <v>80</v>
      </c>
      <c r="B29" s="67" t="s">
        <v>81</v>
      </c>
    </row>
    <row r="30" spans="1:2" ht="21.75" customHeight="1">
      <c r="A30" s="66" t="s">
        <v>80</v>
      </c>
      <c r="B30" s="67" t="s">
        <v>82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2023-10-09T13:14:39Z</cp:lastPrinted>
  <dcterms:created xsi:type="dcterms:W3CDTF">2011-07-19T23:11:14Z</dcterms:created>
  <dcterms:modified xsi:type="dcterms:W3CDTF">2023-10-09T13:15:08Z</dcterms:modified>
  <cp:category/>
  <cp:version/>
  <cp:contentType/>
  <cp:contentStatus/>
</cp:coreProperties>
</file>