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tabRatio="890" activeTab="0"/>
  </bookViews>
  <sheets>
    <sheet name="BM2" sheetId="1" r:id="rId1"/>
    <sheet name="BM1" sheetId="2" r:id="rId2"/>
    <sheet name="BM10" sheetId="3" state="hidden" r:id="rId3"/>
    <sheet name="Plan1" sheetId="4" state="hidden" r:id="rId4"/>
  </sheets>
  <externalReferences>
    <externalReference r:id="rId7"/>
  </externalReferences>
  <definedNames>
    <definedName name="ada" localSheetId="1">#REF!</definedName>
    <definedName name="ada" localSheetId="2">#REF!</definedName>
    <definedName name="ada" localSheetId="0">#REF!</definedName>
    <definedName name="ada">#REF!</definedName>
    <definedName name="AREA" localSheetId="1">#REF!</definedName>
    <definedName name="AREA" localSheetId="2">#REF!</definedName>
    <definedName name="AREA" localSheetId="0">#REF!</definedName>
    <definedName name="AREA">#REF!</definedName>
    <definedName name="_xlnm.Print_Area" localSheetId="1">'BM1'!$A$1:$L$78</definedName>
    <definedName name="_xlnm.Print_Area" localSheetId="2">'BM10'!$A$1:$L$26</definedName>
    <definedName name="_xlnm.Print_Area" localSheetId="0">'BM2'!$A$1:$L$78</definedName>
    <definedName name="BDI" localSheetId="1">#REF!</definedName>
    <definedName name="BDI" localSheetId="2">#REF!</definedName>
    <definedName name="BDI" localSheetId="0">#REF!</definedName>
    <definedName name="BDI">#REF!</definedName>
    <definedName name="bm_3" localSheetId="1">#REF!</definedName>
    <definedName name="bm_3" localSheetId="2">#REF!</definedName>
    <definedName name="bm_3" localSheetId="0">#REF!</definedName>
    <definedName name="bm_3">#REF!</definedName>
    <definedName name="Boleto" localSheetId="1">#REF!</definedName>
    <definedName name="Boleto" localSheetId="2">#REF!</definedName>
    <definedName name="Boleto" localSheetId="0">#REF!</definedName>
    <definedName name="Boleto">#REF!</definedName>
    <definedName name="cimento" localSheetId="1">#REF!</definedName>
    <definedName name="cimento" localSheetId="2">#REF!</definedName>
    <definedName name="cimento" localSheetId="0">#REF!</definedName>
    <definedName name="cimento">#REF!</definedName>
    <definedName name="EEEEEEEEEEEEEEEEEEEEEE" localSheetId="1">#REF!</definedName>
    <definedName name="EEEEEEEEEEEEEEEEEEEEEE" localSheetId="2">#REF!</definedName>
    <definedName name="EEEEEEEEEEEEEEEEEEEEEE" localSheetId="0">#REF!</definedName>
    <definedName name="EEEEEEEEEEEEEEEEEEEEEE">#REF!</definedName>
    <definedName name="gdada" localSheetId="1">#REF!</definedName>
    <definedName name="gdada" localSheetId="2">#REF!</definedName>
    <definedName name="gdada" localSheetId="0">#REF!</definedName>
    <definedName name="gdada">#REF!</definedName>
    <definedName name="GGGS" localSheetId="1">#REF!</definedName>
    <definedName name="GGGS" localSheetId="2">#REF!</definedName>
    <definedName name="GGGS" localSheetId="0">#REF!</definedName>
    <definedName name="GGGS">#REF!</definedName>
    <definedName name="jj" localSheetId="1">#REF!</definedName>
    <definedName name="jj" localSheetId="2">#REF!</definedName>
    <definedName name="jj" localSheetId="0">#REF!</definedName>
    <definedName name="jj">#REF!</definedName>
    <definedName name="P.1" localSheetId="1">#REF!</definedName>
    <definedName name="P.1" localSheetId="2">#REF!</definedName>
    <definedName name="P.1" localSheetId="0">#REF!</definedName>
    <definedName name="P.1">#REF!</definedName>
    <definedName name="P.10" localSheetId="1">#REF!</definedName>
    <definedName name="P.10" localSheetId="2">#REF!</definedName>
    <definedName name="P.10" localSheetId="0">#REF!</definedName>
    <definedName name="P.10">#REF!</definedName>
    <definedName name="P.11" localSheetId="1">#REF!</definedName>
    <definedName name="P.11" localSheetId="2">#REF!</definedName>
    <definedName name="P.11" localSheetId="0">#REF!</definedName>
    <definedName name="P.11">#REF!</definedName>
    <definedName name="P.12" localSheetId="1">#REF!</definedName>
    <definedName name="P.12" localSheetId="2">#REF!</definedName>
    <definedName name="P.12" localSheetId="0">#REF!</definedName>
    <definedName name="P.12">#REF!</definedName>
    <definedName name="P.13" localSheetId="1">#REF!</definedName>
    <definedName name="P.13" localSheetId="2">#REF!</definedName>
    <definedName name="P.13" localSheetId="0">#REF!</definedName>
    <definedName name="P.13">#REF!</definedName>
    <definedName name="P.14" localSheetId="1">#REF!</definedName>
    <definedName name="P.14" localSheetId="2">#REF!</definedName>
    <definedName name="P.14" localSheetId="0">#REF!</definedName>
    <definedName name="P.14">#REF!</definedName>
    <definedName name="P.15" localSheetId="1">#REF!</definedName>
    <definedName name="P.15" localSheetId="2">#REF!</definedName>
    <definedName name="P.15" localSheetId="0">#REF!</definedName>
    <definedName name="P.15">#REF!</definedName>
    <definedName name="P.2" localSheetId="1">#REF!</definedName>
    <definedName name="P.2" localSheetId="2">#REF!</definedName>
    <definedName name="P.2" localSheetId="0">#REF!</definedName>
    <definedName name="P.2">#REF!</definedName>
    <definedName name="P.3" localSheetId="1">#REF!</definedName>
    <definedName name="P.3" localSheetId="2">#REF!</definedName>
    <definedName name="P.3" localSheetId="0">#REF!</definedName>
    <definedName name="P.3">#REF!</definedName>
    <definedName name="P.4" localSheetId="1">#REF!</definedName>
    <definedName name="P.4" localSheetId="2">#REF!</definedName>
    <definedName name="P.4" localSheetId="0">#REF!</definedName>
    <definedName name="P.4">#REF!</definedName>
    <definedName name="P.5" localSheetId="1">#REF!</definedName>
    <definedName name="P.5" localSheetId="2">#REF!</definedName>
    <definedName name="P.5" localSheetId="0">#REF!</definedName>
    <definedName name="P.5">#REF!</definedName>
    <definedName name="P.6" localSheetId="1">#REF!</definedName>
    <definedName name="P.6" localSheetId="2">#REF!</definedName>
    <definedName name="P.6" localSheetId="0">#REF!</definedName>
    <definedName name="P.6">#REF!</definedName>
    <definedName name="P.7" localSheetId="1">#REF!</definedName>
    <definedName name="P.7" localSheetId="2">#REF!</definedName>
    <definedName name="P.7" localSheetId="0">#REF!</definedName>
    <definedName name="P.7">#REF!</definedName>
    <definedName name="P.8" localSheetId="1">#REF!</definedName>
    <definedName name="P.8" localSheetId="2">#REF!</definedName>
    <definedName name="P.8" localSheetId="0">#REF!</definedName>
    <definedName name="P.8">#REF!</definedName>
    <definedName name="P.9" localSheetId="1">#REF!</definedName>
    <definedName name="P.9" localSheetId="2">#REF!</definedName>
    <definedName name="P.9" localSheetId="0">#REF!</definedName>
    <definedName name="P.9">#REF!</definedName>
    <definedName name="PP1.1" localSheetId="1">#REF!</definedName>
    <definedName name="PP1.1" localSheetId="2">#REF!</definedName>
    <definedName name="PP1.1" localSheetId="0">#REF!</definedName>
    <definedName name="PP1.1">#REF!</definedName>
    <definedName name="PP1.10" localSheetId="1">#REF!</definedName>
    <definedName name="PP1.10" localSheetId="2">#REF!</definedName>
    <definedName name="PP1.10" localSheetId="0">#REF!</definedName>
    <definedName name="PP1.10">#REF!</definedName>
    <definedName name="PP1.11" localSheetId="1">#REF!</definedName>
    <definedName name="PP1.11" localSheetId="2">#REF!</definedName>
    <definedName name="PP1.11" localSheetId="0">#REF!</definedName>
    <definedName name="PP1.11">#REF!</definedName>
    <definedName name="PP1.12" localSheetId="1">#REF!</definedName>
    <definedName name="PP1.12" localSheetId="2">#REF!</definedName>
    <definedName name="PP1.12" localSheetId="0">#REF!</definedName>
    <definedName name="PP1.12">#REF!</definedName>
    <definedName name="PP1.13" localSheetId="1">#REF!</definedName>
    <definedName name="PP1.13" localSheetId="2">#REF!</definedName>
    <definedName name="PP1.13" localSheetId="0">#REF!</definedName>
    <definedName name="PP1.13">#REF!</definedName>
    <definedName name="PP1.14" localSheetId="1">#REF!</definedName>
    <definedName name="PP1.14" localSheetId="2">#REF!</definedName>
    <definedName name="PP1.14" localSheetId="0">#REF!</definedName>
    <definedName name="PP1.14">#REF!</definedName>
    <definedName name="PP1.15" localSheetId="1">#REF!</definedName>
    <definedName name="PP1.15" localSheetId="2">#REF!</definedName>
    <definedName name="PP1.15" localSheetId="0">#REF!</definedName>
    <definedName name="PP1.15">#REF!</definedName>
    <definedName name="PP1.2" localSheetId="1">#REF!</definedName>
    <definedName name="PP1.2" localSheetId="2">#REF!</definedName>
    <definedName name="PP1.2" localSheetId="0">#REF!</definedName>
    <definedName name="PP1.2">#REF!</definedName>
    <definedName name="PP1.3" localSheetId="1">#REF!</definedName>
    <definedName name="PP1.3" localSheetId="2">#REF!</definedName>
    <definedName name="PP1.3" localSheetId="0">#REF!</definedName>
    <definedName name="PP1.3">#REF!</definedName>
    <definedName name="PP1.4" localSheetId="1">#REF!</definedName>
    <definedName name="PP1.4" localSheetId="2">#REF!</definedName>
    <definedName name="PP1.4" localSheetId="0">#REF!</definedName>
    <definedName name="PP1.4">#REF!</definedName>
    <definedName name="PP1.5" localSheetId="1">#REF!</definedName>
    <definedName name="PP1.5" localSheetId="2">#REF!</definedName>
    <definedName name="PP1.5" localSheetId="0">#REF!</definedName>
    <definedName name="PP1.5">#REF!</definedName>
    <definedName name="PP1.6" localSheetId="1">#REF!</definedName>
    <definedName name="PP1.6" localSheetId="2">#REF!</definedName>
    <definedName name="PP1.6" localSheetId="0">#REF!</definedName>
    <definedName name="PP1.6">#REF!</definedName>
    <definedName name="PP1.7" localSheetId="1">#REF!</definedName>
    <definedName name="PP1.7" localSheetId="2">#REF!</definedName>
    <definedName name="PP1.7" localSheetId="0">#REF!</definedName>
    <definedName name="PP1.7">#REF!</definedName>
    <definedName name="PP1.8" localSheetId="1">#REF!</definedName>
    <definedName name="PP1.8" localSheetId="2">#REF!</definedName>
    <definedName name="PP1.8" localSheetId="0">#REF!</definedName>
    <definedName name="PP1.8">#REF!</definedName>
    <definedName name="PP1.9" localSheetId="1">#REF!</definedName>
    <definedName name="PP1.9" localSheetId="2">#REF!</definedName>
    <definedName name="PP1.9" localSheetId="0">#REF!</definedName>
    <definedName name="PP1.9">#REF!</definedName>
    <definedName name="PROQ." localSheetId="1">#REF!</definedName>
    <definedName name="PROQ." localSheetId="2">#REF!</definedName>
    <definedName name="PROQ." localSheetId="0">#REF!</definedName>
    <definedName name="PROQ.">#REF!</definedName>
    <definedName name="RSADAD" localSheetId="1">#REF!</definedName>
    <definedName name="RSADAD" localSheetId="2">#REF!</definedName>
    <definedName name="RSADAD" localSheetId="0">#REF!</definedName>
    <definedName name="RSADAD">#REF!</definedName>
    <definedName name="T.1" localSheetId="1">#REF!</definedName>
    <definedName name="T.1" localSheetId="2">#REF!</definedName>
    <definedName name="T.1" localSheetId="0">#REF!</definedName>
    <definedName name="T.1">#REF!</definedName>
    <definedName name="T.10" localSheetId="1">#REF!</definedName>
    <definedName name="T.10" localSheetId="2">#REF!</definedName>
    <definedName name="T.10" localSheetId="0">#REF!</definedName>
    <definedName name="T.10">#REF!</definedName>
    <definedName name="T.11" localSheetId="1">#REF!</definedName>
    <definedName name="T.11" localSheetId="2">#REF!</definedName>
    <definedName name="T.11" localSheetId="0">#REF!</definedName>
    <definedName name="T.11">#REF!</definedName>
    <definedName name="T.12" localSheetId="1">#REF!</definedName>
    <definedName name="T.12" localSheetId="2">#REF!</definedName>
    <definedName name="T.12" localSheetId="0">#REF!</definedName>
    <definedName name="T.12">#REF!</definedName>
    <definedName name="T.13" localSheetId="1">#REF!</definedName>
    <definedName name="T.13" localSheetId="2">#REF!</definedName>
    <definedName name="T.13" localSheetId="0">#REF!</definedName>
    <definedName name="T.13">#REF!</definedName>
    <definedName name="T.14" localSheetId="1">#REF!</definedName>
    <definedName name="T.14" localSheetId="2">#REF!</definedName>
    <definedName name="T.14" localSheetId="0">#REF!</definedName>
    <definedName name="T.14">#REF!</definedName>
    <definedName name="T.15" localSheetId="1">#REF!</definedName>
    <definedName name="T.15" localSheetId="2">#REF!</definedName>
    <definedName name="T.15" localSheetId="0">#REF!</definedName>
    <definedName name="T.15">#REF!</definedName>
    <definedName name="T.2" localSheetId="1">#REF!</definedName>
    <definedName name="T.2" localSheetId="2">#REF!</definedName>
    <definedName name="T.2" localSheetId="0">#REF!</definedName>
    <definedName name="T.2">#REF!</definedName>
    <definedName name="T.3" localSheetId="1">#REF!</definedName>
    <definedName name="T.3" localSheetId="2">#REF!</definedName>
    <definedName name="T.3" localSheetId="0">#REF!</definedName>
    <definedName name="T.3">#REF!</definedName>
    <definedName name="T.4" localSheetId="1">#REF!</definedName>
    <definedName name="T.4" localSheetId="2">#REF!</definedName>
    <definedName name="T.4" localSheetId="0">#REF!</definedName>
    <definedName name="T.4">#REF!</definedName>
    <definedName name="T.5" localSheetId="1">#REF!</definedName>
    <definedName name="T.5" localSheetId="2">#REF!</definedName>
    <definedName name="T.5" localSheetId="0">#REF!</definedName>
    <definedName name="T.5">#REF!</definedName>
    <definedName name="T.6" localSheetId="1">#REF!</definedName>
    <definedName name="T.6" localSheetId="2">#REF!</definedName>
    <definedName name="T.6" localSheetId="0">#REF!</definedName>
    <definedName name="T.6">#REF!</definedName>
    <definedName name="T.7" localSheetId="1">#REF!</definedName>
    <definedName name="T.7" localSheetId="2">#REF!</definedName>
    <definedName name="T.7" localSheetId="0">#REF!</definedName>
    <definedName name="T.7">#REF!</definedName>
    <definedName name="T.8" localSheetId="1">#REF!</definedName>
    <definedName name="T.8" localSheetId="2">#REF!</definedName>
    <definedName name="T.8" localSheetId="0">#REF!</definedName>
    <definedName name="T.8">#REF!</definedName>
    <definedName name="T.9" localSheetId="1">#REF!</definedName>
    <definedName name="T.9" localSheetId="2">#REF!</definedName>
    <definedName name="T.9" localSheetId="0">#REF!</definedName>
    <definedName name="T.9">#REF!</definedName>
    <definedName name="_xlnm.Print_Titles" localSheetId="1">'BM1'!$1:$8</definedName>
    <definedName name="_xlnm.Print_Titles" localSheetId="2">'BM10'!$1:$8</definedName>
    <definedName name="_xlnm.Print_Titles" localSheetId="0">'BM2'!$1:$8</definedName>
    <definedName name="TOT.P" localSheetId="1">#REF!</definedName>
    <definedName name="TOT.P" localSheetId="2">#REF!</definedName>
    <definedName name="TOT.P" localSheetId="0">#REF!</definedName>
    <definedName name="TOT.P">#REF!</definedName>
    <definedName name="TOT1.P" localSheetId="1">#REF!</definedName>
    <definedName name="TOT1.P" localSheetId="2">#REF!</definedName>
    <definedName name="TOT1.P" localSheetId="0">#REF!</definedName>
    <definedName name="TOT1.P">#REF!</definedName>
    <definedName name="TT.1" localSheetId="1">#REF!</definedName>
    <definedName name="TT.1" localSheetId="2">#REF!</definedName>
    <definedName name="TT.1" localSheetId="0">#REF!</definedName>
    <definedName name="TT.1">#REF!</definedName>
    <definedName name="TT.10" localSheetId="1">#REF!</definedName>
    <definedName name="TT.10" localSheetId="2">#REF!</definedName>
    <definedName name="TT.10" localSheetId="0">#REF!</definedName>
    <definedName name="TT.10">#REF!</definedName>
    <definedName name="TT.11" localSheetId="1">#REF!</definedName>
    <definedName name="TT.11" localSheetId="2">#REF!</definedName>
    <definedName name="TT.11" localSheetId="0">#REF!</definedName>
    <definedName name="TT.11">#REF!</definedName>
    <definedName name="TT.12" localSheetId="1">#REF!</definedName>
    <definedName name="TT.12" localSheetId="2">#REF!</definedName>
    <definedName name="TT.12" localSheetId="0">#REF!</definedName>
    <definedName name="TT.12">#REF!</definedName>
    <definedName name="TT.13" localSheetId="1">#REF!</definedName>
    <definedName name="TT.13" localSheetId="2">#REF!</definedName>
    <definedName name="TT.13" localSheetId="0">#REF!</definedName>
    <definedName name="TT.13">#REF!</definedName>
    <definedName name="TT.14" localSheetId="1">#REF!</definedName>
    <definedName name="TT.14" localSheetId="2">#REF!</definedName>
    <definedName name="TT.14" localSheetId="0">#REF!</definedName>
    <definedName name="TT.14">#REF!</definedName>
    <definedName name="TT.15" localSheetId="1">#REF!</definedName>
    <definedName name="TT.15" localSheetId="2">#REF!</definedName>
    <definedName name="TT.15" localSheetId="0">#REF!</definedName>
    <definedName name="TT.15">#REF!</definedName>
    <definedName name="TT.2" localSheetId="1">#REF!</definedName>
    <definedName name="TT.2" localSheetId="2">#REF!</definedName>
    <definedName name="TT.2" localSheetId="0">#REF!</definedName>
    <definedName name="TT.2">#REF!</definedName>
    <definedName name="TT.3" localSheetId="1">#REF!</definedName>
    <definedName name="TT.3" localSheetId="2">#REF!</definedName>
    <definedName name="TT.3" localSheetId="0">#REF!</definedName>
    <definedName name="TT.3">#REF!</definedName>
    <definedName name="TT.4" localSheetId="1">#REF!</definedName>
    <definedName name="TT.4" localSheetId="2">#REF!</definedName>
    <definedName name="TT.4" localSheetId="0">#REF!</definedName>
    <definedName name="TT.4">#REF!</definedName>
    <definedName name="TT.5" localSheetId="1">#REF!</definedName>
    <definedName name="TT.5" localSheetId="2">#REF!</definedName>
    <definedName name="TT.5" localSheetId="0">#REF!</definedName>
    <definedName name="TT.5">#REF!</definedName>
    <definedName name="TT.6" localSheetId="1">#REF!</definedName>
    <definedName name="TT.6" localSheetId="2">#REF!</definedName>
    <definedName name="TT.6" localSheetId="0">#REF!</definedName>
    <definedName name="TT.6">#REF!</definedName>
    <definedName name="TT.7" localSheetId="1">#REF!</definedName>
    <definedName name="TT.7" localSheetId="2">#REF!</definedName>
    <definedName name="TT.7" localSheetId="0">#REF!</definedName>
    <definedName name="TT.7">#REF!</definedName>
    <definedName name="TT.8" localSheetId="1">#REF!</definedName>
    <definedName name="TT.8" localSheetId="2">#REF!</definedName>
    <definedName name="TT.8" localSheetId="0">#REF!</definedName>
    <definedName name="TT.8">#REF!</definedName>
    <definedName name="TT.9" localSheetId="1">#REF!</definedName>
    <definedName name="TT.9" localSheetId="2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<sst xmlns="http://schemas.openxmlformats.org/spreadsheetml/2006/main" count="512" uniqueCount="211">
  <si>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</si>
  <si>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</si>
  <si>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</si>
  <si>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</si>
  <si>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</si>
  <si>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</si>
  <si>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</si>
  <si>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</si>
  <si>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</si>
  <si>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</si>
  <si>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</si>
  <si>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</si>
  <si>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</si>
  <si>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</si>
  <si>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</si>
  <si>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</si>
  <si>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</si>
  <si>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</si>
  <si>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</si>
  <si>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</si>
  <si>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</si>
  <si>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</si>
  <si>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</si>
  <si>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</si>
  <si>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</si>
  <si>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</si>
  <si>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</si>
  <si>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</si>
  <si>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</si>
  <si>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</si>
  <si>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</si>
  <si>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</si>
  <si>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</si>
  <si>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</si>
  <si>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</si>
  <si>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</si>
  <si>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</si>
  <si>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</si>
  <si>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</si>
  <si>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</si>
  <si>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</si>
  <si>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</si>
  <si>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</si>
  <si>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</si>
  <si>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</si>
  <si>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</si>
  <si>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</si>
  <si>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</si>
  <si>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</si>
  <si>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</si>
  <si>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</si>
  <si>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</si>
  <si>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</si>
  <si>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</si>
  <si>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</si>
  <si>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</si>
  <si>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</si>
  <si>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</si>
  <si>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</si>
  <si>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</si>
  <si>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</si>
  <si>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</si>
  <si>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</si>
  <si>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</si>
  <si>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</si>
  <si>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</si>
  <si>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</si>
  <si>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</si>
  <si>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</si>
  <si>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</si>
  <si>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</si>
  <si>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</si>
  <si>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</si>
  <si>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</si>
  <si>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</si>
  <si>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</si>
  <si>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</si>
  <si>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</si>
  <si>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</si>
  <si>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</si>
  <si>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</si>
  <si>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</si>
  <si>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HPS CONSTRUTORA LTDA - EPP</t>
    </r>
  </si>
  <si>
    <t>DEMOLIÇÃO DE ALVENARIA DE BLOCO FURADO, DE FORMA MANUAL, SEM REAPROVEITAMENTO. AF_12/2017</t>
  </si>
  <si>
    <t>DEMOLIÇÃO DE REVESTIMENTO CERÂMICO, DE FORMA MECANIZADA COM MARTELETE, SEM REAPROVEITAMENTO. AF_12/2017</t>
  </si>
  <si>
    <t>DEMOLIÇÃO DE ARGAMASSAS, DE FORMA MANUAL, SEM REAPROVEITAMENTO. AF_12/2017</t>
  </si>
  <si>
    <t>ALVENARIA</t>
  </si>
  <si>
    <t>TELHADO</t>
  </si>
  <si>
    <t>MASSA ÚNICA, PARA RECEBIMENTO DE PINTURA, EM ARGAMASSA TRAÇO 1:2:8, PREPARO MECÂNICO COM BETONEIRA 400L, APLICADA MANUALMENTE EM FACES INTERNAS DE PAREDES, ESPESSURA DE 20MM, COM EXECUÇÃO DE TALISCAS. AF_06/2014</t>
  </si>
  <si>
    <t>REVESTIMENTO CERÂMICO PARA PISO COM PLACAS TIPO ESMALTADA EXTRA DE DIMENSÕES 35X35 CM APLICADA EM AMBIENTES DE ÁREA MAIOR QUE 10 M2. AF_02/2023_PE</t>
  </si>
  <si>
    <t>UN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</si>
  <si>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</si>
  <si>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PONTO DE AGUA, INCLUSIVE TUBULACOES E CONEXOES DE PVC RIGIDO SOLDAVEL E ABERTURA DE RASGOS EM ALVENARIA , ATE O REGISTRO GERAL DO AMBIENTE.</t>
  </si>
  <si>
    <t>1.3.1</t>
  </si>
  <si>
    <t>1.3.2</t>
  </si>
  <si>
    <t>1.3.3</t>
  </si>
  <si>
    <t>2.1.1</t>
  </si>
  <si>
    <t>2.1.2</t>
  </si>
  <si>
    <t>2.2.1</t>
  </si>
  <si>
    <t>BOLETIM DE MEDIÇÃO: 01</t>
  </si>
  <si>
    <t>CONTRATO Nº 041/2023 / Dispensa nº 001/2023 / Processo de Contratação nº 002/2023</t>
  </si>
  <si>
    <t>OBRAS: EXECUÇÃO DE OBRA, DE ENGENHARIA CIVIL, DESTINADA À AMPLIAÇÃO E REFORMA DO PRÉDIO PÚBLICO ONDE FUNCIONA O CENTRO DE REFERÊNCIA DE ASSISTÊNCIA SOCIAL – CRAS, MANOEL ALVES BEZERRA, LOCALIZADO ÀS MARGENS DA RODOVIA PE-90, NA CIDADE DE VERTENTES-PE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</si>
  <si>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MARGENS DA RODOVIA PE-90, NA CIDADE DE VERTENTES-PE</t>
    </r>
  </si>
  <si>
    <t>VERTENTES, 27 DE SETEMBRO DE 2023.</t>
  </si>
  <si>
    <t>REFORMA PRÉDIO CRAS</t>
  </si>
  <si>
    <t>REFORMA TELHADO</t>
  </si>
  <si>
    <t>REMOÇÃO DE TRAMA DE MADEIRA PARA COBERTURA, DE FORMA MANUAL, SEM REAPROVEITAMENTO. AF_12/2017</t>
  </si>
  <si>
    <t>M2</t>
  </si>
  <si>
    <t>TRAMA DE MADEIRA COMPOSTA POR RIPAS, CAIBROS E TERÇAS PARA TELHADOS DE ATÉ 2 ÁGUAS PARA TELHA CERÂMICA CAPA-CANAL, INCLUSO TRANSPORTE VERTICAL. AF_07/2019</t>
  </si>
  <si>
    <t>RETIRADA E RECOLOCAÇÃO DE TELHA CERÂMICA DE ENCAIXE, COM ATÉ DUAS ÁGUAS, INCLUSO IÇAMENTO. AF_07/2019</t>
  </si>
  <si>
    <t>TELHA DE BARRO / CERAMICA, NAO ESMALTADA, TIPO COLONIAL, CANAL, PLAN, PAULISTA, COMPRIMENTO DE *44 A 50* CM, RENDIMENTO DE COBERTURA DE *26* TELHAS/M2</t>
  </si>
  <si>
    <t>MIL</t>
  </si>
  <si>
    <t>DEMOLIÇÃO E CONSTRUÇÃO DE PAREDE</t>
  </si>
  <si>
    <t>M3</t>
  </si>
  <si>
    <t>ALVENARIA DE TIJOLOS DE 6 FUROS, ASSENTADOS E REJUNTADOS COM ARGAMASSA DE CIMENTO E AREIA NO TRACO 1:6 - 1/2 VEZ</t>
  </si>
  <si>
    <t>DEMOLIÇÃO E ASSENTAMENTO DE REVESTIMENTO CERÂMICO EM PAREDE</t>
  </si>
  <si>
    <t>REVESTIMENTO EM PAREDE COM CERAMICA ESMALTADA 45X45CM, TIPO A, PEI5, ELIANE,PORTO RICO, SA_x0002_MARSA, ELIZABETH OU SIMILAR, ASSENTADO COM ARGAMASSA PRE FABRICADA E REJUNTE DA QUARTZOLIT OU SIMILAR (ESPESSURA DA JUNTA DE 6MM) SOBRE 
EMBOCO PRONTO.</t>
  </si>
  <si>
    <t>CHAPISCO, REBOCO E EMBOÇO</t>
  </si>
  <si>
    <t>CHAPISCO APLICADO EM ALVENARIAS E ESTRUTURAS DE CONCRETO INTERNAS, COM COLHER DE PEDREIRO. ARGAMASSA TRAÇO 1:3 COM PREPARO MANUAL. AF_10/2022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</si>
  <si>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</t>
  </si>
  <si>
    <t>REFORÇO EM CONCRETO ARMADO</t>
  </si>
  <si>
    <t xml:space="preserve">ESCAVACAO MANUAL EM TERRA ATE 1,50 M DE PROFUNDIDADE, SEM ESCORAMENTO. </t>
  </si>
  <si>
    <t xml:space="preserve">CONCRETO ARMADO PRONTO, FCK 20 MPA,CONDICAO B (NBR 12655), LANCADO EM QUALQUER TIPO DE ESTRUTURA E ADENSADO, INCLUSIVE FORMA, ESCORAMENTO E FERRAGEM. </t>
  </si>
  <si>
    <t xml:space="preserve">PISO </t>
  </si>
  <si>
    <t>DEMOLICAO DE REVESTIMENTO DE PISO EM CIMENTADO</t>
  </si>
  <si>
    <t>LASTRO DE PISO COM 5,0 CM DE ESPESSURA EM CONCRETO 1 4 8.</t>
  </si>
  <si>
    <t xml:space="preserve">REGULARIZACAO DE CONTRA-PISO PARA REVESTIMENTO DE PISOS COM TACOS, ALCATIFAS, PAVI_x0002_FLEX, ETC. EMPREGANDO ARGAMASSA DE CIMENTO E AREIA NO TRACO 1 4, COM 3,0 CM DE ESPESSURA. </t>
  </si>
  <si>
    <t>FORRO PVC</t>
  </si>
  <si>
    <t>REMOÇÃO DE FORROS DE DRYWALL, PVC E FIBROMINERAL, DE FORMA MANUAL, SEM REAPROVEITAMENTO. AF_12/2017</t>
  </si>
  <si>
    <t>FORRO EM RÉGUAS DE PVC, FRISADO, PARA AMBIENTES COMERCIAIS, INCLUSIVE ESTRUTURA DE FIXAÇÃO. AF_05/2017_PS</t>
  </si>
  <si>
    <t>PINTURA EM PAREDES</t>
  </si>
  <si>
    <t>PINTURA LÁTEX ACRÍLICA STANDARD, APLICAÇÃO MANUAL EM PAREDES, DUAS DEMÃOS. AF_04/2023</t>
  </si>
  <si>
    <t>PINTURA EM ESQUADRIAS</t>
  </si>
  <si>
    <t xml:space="preserve">PINTURA A OLEO EM ESQUADRIAS DE MADEIRA, DUAS DEMAOS, COM APARELHAMENTO E SEM EMASSAMENTO,  INCLUSIVE APLICACAO DE FUNDO SINTETICO NIVELADOR BRANCO FOSCO, UMA DEMAO. </t>
  </si>
  <si>
    <t>PINTURA COM ESMALTE SINTETICO EM ESQUADRIA DE 
FERRO, DUAS DEMAOS, SEM RASPAGEM E SEM APARE_x0002_LHAMENTO</t>
  </si>
  <si>
    <t>ASSENTAMENTO DE ESQUADRIAS</t>
  </si>
  <si>
    <t xml:space="preserve">INSTALAÇÕES HIDRÁULICAS </t>
  </si>
  <si>
    <t>PT</t>
  </si>
  <si>
    <t xml:space="preserve">PONTO DE ESGOTO PARA PIA OU LAVANDARIA, INCLUSIVE TUBULACOES E CONEXOES EM PVC RIGIDO SOLDAVEIS , ATE A COLUNA OU O SUBCOLETOR. </t>
  </si>
  <si>
    <t>CONSTRUÇÃO DE SALA</t>
  </si>
  <si>
    <t>ALVENARIA DE TIJOLOS DE 6 FUROS, ASSENTADOS E REJUNTADOS COM ARGAMASSA DE CIMENTO E AREIA NO TRACO 1:6 - 1 VEZ.</t>
  </si>
  <si>
    <t>CHAPISCO E REBOCO</t>
  </si>
  <si>
    <t>ATERRO E PISO</t>
  </si>
  <si>
    <t>EXECUCAO DE ATERRO ABRANGENDO ESPALHAMENTO, HOMOGENEIZACAO,UMEDECIMENTO E COMPACTACAO ME_x0002_CANICA EM CAMADAS DE 20 CM DE ESPESSURA , INCLUSIVE O FORNECIMENTO DO BARRO PROVENIENTE DE JAZIDA A UMA DISTANCIA MAXIMA DE 12 KM .</t>
  </si>
  <si>
    <t>FUNDO SELADOR ACRÍLICO, APLICAÇÃO MANUAL EM PAREDE, UMA DEMÃO. AF_04/2</t>
  </si>
  <si>
    <t>TELHAMENTO COM TELHA CERÂMICA CAPA-CANAL, TIPO PAULISTA, COM ATÉ 2 ÁGUAS, INCLUSO TRANSPORTE VERTICAL. AF_07/2019</t>
  </si>
  <si>
    <t>FORRO</t>
  </si>
  <si>
    <t>PORTAS</t>
  </si>
  <si>
    <t>INSTALAÇÕES ELÉTRICAS</t>
  </si>
  <si>
    <t xml:space="preserve">PONTO DE LUZ EM TETO OU PAREDE, INCLUINDO CAIXA 4 X 4 POL. TIGREFLEX OU SIMILAR, TUBULACAO PVC RIGIDO E FIACAO, ATE O QUADRO DE DISTRIBUICAO. </t>
  </si>
  <si>
    <t>PONTO DE INTERRUPTOR DE UMA SECCAO, PIAL OU SIMILAR,INCLUSIVE TUBULACAO PVC RIGIDO, FIACAO, CX. 4 X 2 POL. TIGREFLEX OU SIMILAR PLA_x0002_CA E DEMAIS ACESSORIOS, ATE O PONTO DE L</t>
  </si>
  <si>
    <t>LUMINÁRIA TIPO PLAFON CIRCULAR, DE SOBREPOR, COM LED DE 12/13 W - FORNECIMENTO E INSTALAÇÃO. AF_03/2022</t>
  </si>
  <si>
    <t xml:space="preserve">PONTO DE TOMADA UNIV.(2P+1 T) 10A PIAL OU SIM INCLUSIVE TUBULACAO PVC RIGIDO, FIACAO, CAIXA 4 X 2 POL. TIGREFLEX OU SIMILAR, PLACA E DE_x0002_MAIS ACESSORIOS, ATE O PONTO DE LUZ OU QUADRO DE DISTRIBUICAO. </t>
  </si>
  <si>
    <t>1.1.1</t>
  </si>
  <si>
    <t>1.1.2</t>
  </si>
  <si>
    <t>1.1.3</t>
  </si>
  <si>
    <t>1.1.4</t>
  </si>
  <si>
    <t>1.2.1</t>
  </si>
  <si>
    <t>1.2.2</t>
  </si>
  <si>
    <t>1.4</t>
  </si>
  <si>
    <t>1.4.1</t>
  </si>
  <si>
    <t>1.4.2</t>
  </si>
  <si>
    <t>1.4.3</t>
  </si>
  <si>
    <t>1.5</t>
  </si>
  <si>
    <t>1.5.1</t>
  </si>
  <si>
    <t>1.5.2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</si>
  <si>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</si>
  <si>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</si>
  <si>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</si>
  <si>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</si>
  <si>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</si>
  <si>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</si>
  <si>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</si>
  <si>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</si>
  <si>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1.8</t>
  </si>
  <si>
    <t>1.8.1</t>
  </si>
  <si>
    <t>1.9</t>
  </si>
  <si>
    <t>1.9.1</t>
  </si>
  <si>
    <t>1.9.2</t>
  </si>
  <si>
    <t>1.10</t>
  </si>
  <si>
    <t>1.10.1</t>
  </si>
  <si>
    <t>1.11</t>
  </si>
  <si>
    <t>1.11.1</t>
  </si>
  <si>
    <t>1.11.2</t>
  </si>
  <si>
    <t>2.2.2</t>
  </si>
  <si>
    <t>2.3.1</t>
  </si>
  <si>
    <t>2.3.2</t>
  </si>
  <si>
    <t>2.3.3</t>
  </si>
  <si>
    <t>2.3.4</t>
  </si>
  <si>
    <t>2.4</t>
  </si>
  <si>
    <t>2.4.1</t>
  </si>
  <si>
    <t>2.4.2</t>
  </si>
  <si>
    <t>2.5</t>
  </si>
  <si>
    <t>2.5.1</t>
  </si>
  <si>
    <t>2.6</t>
  </si>
  <si>
    <t>2.6.1</t>
  </si>
  <si>
    <t>2.6.2</t>
  </si>
  <si>
    <t>2.7</t>
  </si>
  <si>
    <t>2.7.1</t>
  </si>
  <si>
    <t>2.8</t>
  </si>
  <si>
    <t>2.8.1</t>
  </si>
  <si>
    <t>2.9</t>
  </si>
  <si>
    <t>2.9.1</t>
  </si>
  <si>
    <t>2.9.2</t>
  </si>
  <si>
    <t>2.9.3</t>
  </si>
  <si>
    <t>2.9.4</t>
  </si>
  <si>
    <t>Valor do Boletim: QUARENTA MIL CINQUENTA E DOIS REAIS E VINTE E DOIS CENTAVOS</t>
  </si>
  <si>
    <r>
      <t xml:space="preserve">AGENTE PROMOTOR: </t>
    </r>
    <r>
      <rPr>
        <sz val="12"/>
        <rFont val="Arial "/>
        <family val="0"/>
      </rPr>
      <t>FUNDO MUNICIPAL DE ASSISTÊNCIA SOCIAL - PREFEITURA MUNICIPAL DAS VERTENTES</t>
    </r>
  </si>
  <si>
    <t>BOLETIM DE MEDIÇÃO: 02</t>
  </si>
  <si>
    <t>VERTENTES, 13 DE OUTUBRO DE 2023.</t>
  </si>
  <si>
    <t>Valor do Boletim: TRINTA E TRES MIL CINQUENTA E SETE REAIS E CINQUENTA E OITO CENTAVOS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</si>
</sst>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b/>
      <sz val="10"/>
      <color indexed="8"/>
      <name val="Arial "/>
      <family val="0"/>
    </font>
    <font>
      <b/>
      <sz val="10"/>
      <name val="Arial "/>
      <family val="0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"/>
      <family val="0"/>
    </font>
    <font>
      <sz val="11"/>
      <color theme="1"/>
      <name val="Arial "/>
      <family val="0"/>
    </font>
    <font>
      <sz val="12"/>
      <color theme="1"/>
      <name val="Calibri"/>
      <family val="2"/>
    </font>
    <font>
      <b/>
      <sz val="10"/>
      <color theme="1"/>
      <name val="Arial "/>
      <family val="0"/>
    </font>
    <font>
      <sz val="10"/>
      <color rgb="FF000000"/>
      <name val="Arial "/>
      <family val="0"/>
    </font>
    <font>
      <b/>
      <sz val="10"/>
      <color rgb="FF000000"/>
      <name val="Arial 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165" fontId="4" fillId="0" borderId="0" xfId="84" applyNumberFormat="1" applyFont="1" applyFill="1" applyBorder="1" applyAlignment="1">
      <alignment horizontal="center" vertical="center"/>
    </xf>
    <xf numFmtId="165" fontId="5" fillId="0" borderId="10" xfId="84" applyNumberFormat="1" applyFont="1" applyFill="1" applyBorder="1" applyAlignment="1">
      <alignment horizontal="center"/>
    </xf>
    <xf numFmtId="165" fontId="2" fillId="0" borderId="10" xfId="84" applyNumberFormat="1" applyFont="1" applyFill="1" applyBorder="1" applyAlignment="1">
      <alignment horizontal="right" vertical="center"/>
    </xf>
    <xf numFmtId="165" fontId="2" fillId="0" borderId="10" xfId="84" applyNumberFormat="1" applyFont="1" applyFill="1" applyBorder="1" applyAlignment="1">
      <alignment vertical="center"/>
    </xf>
    <xf numFmtId="165" fontId="2" fillId="0" borderId="10" xfId="84" applyNumberFormat="1" applyFont="1" applyBorder="1" applyAlignment="1">
      <alignment horizontal="right" vertical="center"/>
    </xf>
    <xf numFmtId="165" fontId="4" fillId="0" borderId="10" xfId="84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7" applyFont="1" applyFill="1" applyBorder="1" applyAlignment="1">
      <alignment horizontal="center" vertical="center"/>
      <protection/>
    </xf>
    <xf numFmtId="165" fontId="2" fillId="0" borderId="10" xfId="84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 wrapText="1"/>
      <protection/>
    </xf>
    <xf numFmtId="165" fontId="7" fillId="0" borderId="10" xfId="84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7" applyFont="1" applyFill="1" applyBorder="1" applyAlignment="1">
      <alignment horizontal="center" vertical="center"/>
      <protection/>
    </xf>
    <xf numFmtId="165" fontId="2" fillId="34" borderId="10" xfId="84" applyFont="1" applyFill="1" applyBorder="1" applyAlignment="1">
      <alignment horizontal="center" vertical="center"/>
    </xf>
    <xf numFmtId="165" fontId="2" fillId="34" borderId="10" xfId="84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4" applyNumberFormat="1" applyFont="1" applyFill="1" applyBorder="1" applyAlignment="1">
      <alignment vertical="center"/>
    </xf>
    <xf numFmtId="165" fontId="7" fillId="34" borderId="10" xfId="84" applyNumberFormat="1" applyFont="1" applyFill="1" applyBorder="1" applyAlignment="1">
      <alignment horizontal="right" vertical="center"/>
    </xf>
    <xf numFmtId="0" fontId="2" fillId="34" borderId="10" xfId="57" applyFont="1" applyFill="1" applyBorder="1" applyAlignment="1">
      <alignment horizontal="center" vertical="center" wrapText="1"/>
      <protection/>
    </xf>
    <xf numFmtId="165" fontId="54" fillId="0" borderId="0" xfId="84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4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4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7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4" applyFont="1" applyFill="1" applyBorder="1" applyAlignment="1">
      <alignment horizontal="center" vertical="center" wrapText="1"/>
    </xf>
    <xf numFmtId="165" fontId="2" fillId="0" borderId="10" xfId="6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7" applyFont="1" applyFill="1" applyBorder="1" applyAlignment="1">
      <alignment horizontal="center" vertical="center" wrapText="1"/>
    </xf>
    <xf numFmtId="165" fontId="7" fillId="0" borderId="10" xfId="84" applyFont="1" applyFill="1" applyBorder="1" applyAlignment="1">
      <alignment horizontal="center" vertical="center"/>
    </xf>
    <xf numFmtId="4" fontId="7" fillId="0" borderId="10" xfId="67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4" applyNumberFormat="1" applyFont="1" applyFill="1" applyBorder="1" applyAlignment="1">
      <alignment horizontal="center" vertical="center"/>
    </xf>
    <xf numFmtId="165" fontId="13" fillId="0" borderId="10" xfId="84" applyNumberFormat="1" applyFont="1" applyFill="1" applyBorder="1" applyAlignment="1">
      <alignment horizontal="center" vertical="center"/>
    </xf>
    <xf numFmtId="165" fontId="13" fillId="0" borderId="10" xfId="84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43" fontId="59" fillId="0" borderId="0" xfId="0" applyNumberFormat="1" applyFont="1" applyFill="1" applyAlignment="1">
      <alignment/>
    </xf>
    <xf numFmtId="165" fontId="59" fillId="0" borderId="0" xfId="84" applyFont="1" applyFill="1" applyAlignment="1">
      <alignment/>
    </xf>
    <xf numFmtId="165" fontId="58" fillId="0" borderId="0" xfId="84" applyFont="1" applyFill="1" applyAlignment="1">
      <alignment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1" fillId="0" borderId="0" xfId="0" applyFont="1" applyFill="1" applyAlignment="1">
      <alignment/>
    </xf>
    <xf numFmtId="4" fontId="59" fillId="0" borderId="0" xfId="0" applyNumberFormat="1" applyFont="1" applyFill="1" applyAlignment="1">
      <alignment/>
    </xf>
    <xf numFmtId="165" fontId="13" fillId="0" borderId="10" xfId="84" applyFont="1" applyFill="1" applyBorder="1" applyAlignment="1" applyProtection="1">
      <alignment horizontal="center"/>
      <protection/>
    </xf>
    <xf numFmtId="0" fontId="59" fillId="0" borderId="0" xfId="0" applyFont="1" applyFill="1" applyAlignment="1">
      <alignment horizontal="center"/>
    </xf>
    <xf numFmtId="43" fontId="58" fillId="0" borderId="0" xfId="0" applyNumberFormat="1" applyFont="1" applyFill="1" applyAlignment="1">
      <alignment/>
    </xf>
    <xf numFmtId="165" fontId="18" fillId="0" borderId="10" xfId="84" applyNumberFormat="1" applyFont="1" applyFill="1" applyBorder="1" applyAlignment="1">
      <alignment vertical="center"/>
    </xf>
    <xf numFmtId="165" fontId="18" fillId="0" borderId="10" xfId="84" applyNumberFormat="1" applyFont="1" applyFill="1" applyBorder="1" applyAlignment="1">
      <alignment horizontal="right" vertical="center"/>
    </xf>
    <xf numFmtId="43" fontId="62" fillId="0" borderId="10" xfId="84" applyNumberFormat="1" applyFont="1" applyFill="1" applyBorder="1" applyAlignment="1">
      <alignment horizontal="right" vertical="center" wrapText="1"/>
    </xf>
    <xf numFmtId="165" fontId="62" fillId="0" borderId="10" xfId="84" applyFont="1" applyFill="1" applyBorder="1" applyAlignment="1">
      <alignment horizontal="right" vertical="center" wrapText="1"/>
    </xf>
    <xf numFmtId="165" fontId="15" fillId="0" borderId="10" xfId="71" applyFont="1" applyFill="1" applyBorder="1" applyAlignment="1">
      <alignment horizontal="center" vertical="center" wrapText="1"/>
    </xf>
    <xf numFmtId="165" fontId="16" fillId="0" borderId="10" xfId="71" applyFont="1" applyFill="1" applyBorder="1" applyAlignment="1">
      <alignment horizontal="center" vertical="center" wrapText="1"/>
    </xf>
    <xf numFmtId="165" fontId="15" fillId="0" borderId="10" xfId="71" applyFont="1" applyFill="1" applyBorder="1" applyAlignment="1">
      <alignment horizontal="right" vertical="center" wrapText="1"/>
    </xf>
    <xf numFmtId="165" fontId="16" fillId="0" borderId="10" xfId="71" applyFont="1" applyFill="1" applyBorder="1" applyAlignment="1">
      <alignment horizontal="right" vertical="center" wrapText="1"/>
    </xf>
    <xf numFmtId="165" fontId="62" fillId="0" borderId="10" xfId="84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57" applyFont="1" applyFill="1" applyBorder="1" applyAlignment="1">
      <alignment horizontal="center" vertical="center"/>
      <protection/>
    </xf>
    <xf numFmtId="43" fontId="18" fillId="0" borderId="10" xfId="84" applyNumberFormat="1" applyFont="1" applyFill="1" applyBorder="1" applyAlignment="1">
      <alignment horizontal="center" vertical="center"/>
    </xf>
    <xf numFmtId="165" fontId="18" fillId="0" borderId="10" xfId="84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165" fontId="17" fillId="0" borderId="10" xfId="84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/>
    </xf>
    <xf numFmtId="0" fontId="17" fillId="35" borderId="10" xfId="0" applyFont="1" applyFill="1" applyBorder="1" applyAlignment="1">
      <alignment horizontal="center" vertical="center" wrapText="1"/>
    </xf>
    <xf numFmtId="9" fontId="17" fillId="35" borderId="10" xfId="61" applyFont="1" applyFill="1" applyBorder="1" applyAlignment="1" applyProtection="1">
      <alignment horizontal="justify" vertical="center"/>
      <protection/>
    </xf>
    <xf numFmtId="0" fontId="18" fillId="35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9" fontId="17" fillId="0" borderId="10" xfId="61" applyFont="1" applyFill="1" applyBorder="1" applyAlignment="1" applyProtection="1">
      <alignment horizontal="justify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165" fontId="18" fillId="0" borderId="10" xfId="84" applyFont="1" applyBorder="1" applyAlignment="1">
      <alignment horizontal="center" vertical="center"/>
    </xf>
    <xf numFmtId="165" fontId="17" fillId="0" borderId="10" xfId="84" applyFont="1" applyBorder="1" applyAlignment="1">
      <alignment horizontal="center" vertical="center"/>
    </xf>
    <xf numFmtId="165" fontId="58" fillId="0" borderId="10" xfId="84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65" fontId="63" fillId="0" borderId="10" xfId="84" applyFont="1" applyFill="1" applyBorder="1" applyAlignment="1">
      <alignment horizontal="left" vertical="center" wrapText="1"/>
    </xf>
    <xf numFmtId="165" fontId="17" fillId="0" borderId="10" xfId="84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4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4" applyNumberFormat="1" applyFon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3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4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4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4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4" applyNumberFormat="1" applyFont="1" applyFill="1" applyBorder="1" applyAlignment="1">
      <alignment horizontal="right" vertical="center"/>
    </xf>
  </cellXfs>
  <cellStyles count="74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Moeda 2" xfId="47"/>
    <cellStyle name="Neutro" xfId="48"/>
    <cellStyle name="Normal 2" xfId="49"/>
    <cellStyle name="Normal 2 2" xfId="50"/>
    <cellStyle name="Normal 2 2 2" xfId="51"/>
    <cellStyle name="Normal 2 3" xfId="52"/>
    <cellStyle name="Normal 2_1.ORCAMENTO APS TIPO IV - NATAL RN" xfId="53"/>
    <cellStyle name="Normal 3" xfId="54"/>
    <cellStyle name="Normal 4" xfId="55"/>
    <cellStyle name="Normal 4 3" xfId="56"/>
    <cellStyle name="Normal_cronograma 6 meses 2" xfId="57"/>
    <cellStyle name="Nota" xfId="58"/>
    <cellStyle name="Percent" xfId="59"/>
    <cellStyle name="Porcentagem 2" xfId="60"/>
    <cellStyle name="Porcentagem 2 3" xfId="61"/>
    <cellStyle name="Porcentagem 3" xfId="62"/>
    <cellStyle name="Porcentagem 3 2" xfId="63"/>
    <cellStyle name="Ruim" xfId="64"/>
    <cellStyle name="Saída" xfId="65"/>
    <cellStyle name="Comma [0]" xfId="66"/>
    <cellStyle name="Separador de milhares 10 2" xfId="67"/>
    <cellStyle name="Separador de milhares 2" xfId="68"/>
    <cellStyle name="Separador de milhares 3" xfId="69"/>
    <cellStyle name="Separador de milhares 3 2" xfId="70"/>
    <cellStyle name="Separador de milhares 3 2 2" xfId="71"/>
    <cellStyle name="Separador de milhares 4" xfId="72"/>
    <cellStyle name="Separador de milhares 4 2" xfId="73"/>
    <cellStyle name="Separador de milhares 4 3" xfId="74"/>
    <cellStyle name="Separador de milhares 5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18" xfId="85"/>
    <cellStyle name="Vírgula 2 2" xfId="86"/>
    <cellStyle name="Vírgula 4" xfId="87"/>
  </cellStyles>
  <dxfs count="385"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rgb="FF0000FF"/>
      </font>
      <border/>
    </dxf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view="pageBreakPreview" zoomScaleSheetLayoutView="100" zoomScalePageLayoutView="0" workbookViewId="0" topLeftCell="A10">
      <selection activeCell="K77" sqref="K77"/>
    </sheetView>
  </sheetViews>
  <sheetFormatPr defaultColWidth="9.140625" defaultRowHeight="15"/>
  <cols>
    <col min="1" max="1" width="6.7109375" style="62" bestFit="1" customWidth="1"/>
    <col min="2" max="2" width="56.7109375" style="49" customWidth="1"/>
    <col min="3" max="3" width="6.421875" style="49" customWidth="1"/>
    <col min="4" max="4" width="13.8515625" style="50" bestFit="1" customWidth="1"/>
    <col min="5" max="5" width="13.140625" style="51" customWidth="1"/>
    <col min="6" max="6" width="10.28125" style="49" customWidth="1"/>
    <col min="7" max="7" width="13.57421875" style="49" bestFit="1" customWidth="1"/>
    <col min="8" max="8" width="10.28125" style="49" bestFit="1" customWidth="1"/>
    <col min="9" max="9" width="14.7109375" style="49" bestFit="1" customWidth="1"/>
    <col min="10" max="10" width="12.8515625" style="49" bestFit="1" customWidth="1"/>
    <col min="11" max="11" width="13.57421875" style="49" bestFit="1" customWidth="1"/>
    <col min="12" max="12" width="12.8515625" style="49" bestFit="1" customWidth="1"/>
    <col min="13" max="16384" width="9.140625" style="49" customWidth="1"/>
  </cols>
  <sheetData>
    <row r="1" spans="1:12" ht="15.75">
      <c r="A1" s="98"/>
      <c r="B1" s="98"/>
      <c r="C1" s="98"/>
      <c r="D1" s="98"/>
      <c r="E1" s="98"/>
      <c r="F1" s="98"/>
      <c r="G1" s="98"/>
      <c r="H1" s="45"/>
      <c r="I1" s="99" t="s">
        <v>208</v>
      </c>
      <c r="J1" s="99"/>
      <c r="K1" s="99"/>
      <c r="L1" s="99"/>
    </row>
    <row r="2" spans="1:12" ht="15.75">
      <c r="A2" s="100" t="s">
        <v>207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.75">
      <c r="A3" s="101" t="s">
        <v>82</v>
      </c>
      <c r="B3" s="102"/>
      <c r="C3" s="102"/>
      <c r="D3" s="102"/>
      <c r="E3" s="102"/>
      <c r="F3" s="102"/>
      <c r="G3" s="103" t="s">
        <v>209</v>
      </c>
      <c r="H3" s="103"/>
      <c r="I3" s="103"/>
      <c r="J3" s="103"/>
      <c r="K3" s="103"/>
      <c r="L3" s="103"/>
    </row>
    <row r="4" spans="1:12" ht="15.75">
      <c r="A4" s="101" t="s">
        <v>102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24" ht="33" customHeight="1">
      <c r="A5" s="105" t="s">
        <v>101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12" ht="15.75">
      <c r="A6" s="106" t="s">
        <v>100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15.75">
      <c r="A7" s="107" t="s">
        <v>0</v>
      </c>
      <c r="B7" s="107" t="s">
        <v>2</v>
      </c>
      <c r="C7" s="107" t="s">
        <v>1</v>
      </c>
      <c r="D7" s="108" t="s">
        <v>3</v>
      </c>
      <c r="E7" s="109" t="s">
        <v>4</v>
      </c>
      <c r="F7" s="109"/>
      <c r="G7" s="109"/>
      <c r="H7" s="109"/>
      <c r="I7" s="110" t="s">
        <v>5</v>
      </c>
      <c r="J7" s="110"/>
      <c r="K7" s="110"/>
      <c r="L7" s="110"/>
    </row>
    <row r="8" spans="1:12" ht="15.75">
      <c r="A8" s="107"/>
      <c r="B8" s="107"/>
      <c r="C8" s="107"/>
      <c r="D8" s="108"/>
      <c r="E8" s="61" t="s">
        <v>6</v>
      </c>
      <c r="F8" s="47" t="s">
        <v>7</v>
      </c>
      <c r="G8" s="46" t="s">
        <v>8</v>
      </c>
      <c r="H8" s="46" t="s">
        <v>9</v>
      </c>
      <c r="I8" s="46" t="s">
        <v>6</v>
      </c>
      <c r="J8" s="46" t="s">
        <v>7</v>
      </c>
      <c r="K8" s="46" t="s">
        <v>8</v>
      </c>
      <c r="L8" s="46" t="s">
        <v>10</v>
      </c>
    </row>
    <row r="9" spans="1:13" ht="14.25">
      <c r="A9" s="83" t="s">
        <v>13</v>
      </c>
      <c r="B9" s="84" t="s">
        <v>104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49">
        <f>333.33/55.58</f>
        <v>5.99730118747751</v>
      </c>
    </row>
    <row r="10" spans="1:13" s="48" customFormat="1" ht="12.75">
      <c r="A10" s="86" t="s">
        <v>12</v>
      </c>
      <c r="B10" s="87" t="s">
        <v>105</v>
      </c>
      <c r="C10" s="88"/>
      <c r="D10" s="66"/>
      <c r="E10" s="67"/>
      <c r="F10" s="68"/>
      <c r="G10" s="69"/>
      <c r="H10" s="64">
        <f>G10+F10</f>
        <v>0</v>
      </c>
      <c r="I10" s="65">
        <f>E10*D10</f>
        <v>0</v>
      </c>
      <c r="J10" s="65">
        <f>F10*D10</f>
        <v>0</v>
      </c>
      <c r="K10" s="65">
        <f>D10*G10</f>
        <v>0</v>
      </c>
      <c r="L10" s="65">
        <f>K10+J10</f>
        <v>0</v>
      </c>
      <c r="M10" s="48">
        <f>1200+148.5</f>
        <v>1348.5</v>
      </c>
    </row>
    <row r="11" spans="1:12" s="48" customFormat="1" ht="25.5">
      <c r="A11" s="89" t="s">
        <v>153</v>
      </c>
      <c r="B11" s="90" t="s">
        <v>106</v>
      </c>
      <c r="C11" s="88" t="s">
        <v>107</v>
      </c>
      <c r="D11" s="67">
        <v>7.12</v>
      </c>
      <c r="E11" s="91">
        <v>176.41</v>
      </c>
      <c r="F11" s="70">
        <v>176.41</v>
      </c>
      <c r="G11" s="71"/>
      <c r="H11" s="64">
        <f>G11+F11</f>
        <v>176.41</v>
      </c>
      <c r="I11" s="65">
        <f>ROUND(E11*D11,2)</f>
        <v>1256.04</v>
      </c>
      <c r="J11" s="65">
        <f>ROUND(F11*D11,2)</f>
        <v>1256.04</v>
      </c>
      <c r="K11" s="65">
        <f>ROUND(D11*G11,2)</f>
        <v>0</v>
      </c>
      <c r="L11" s="65">
        <f>K11+J11</f>
        <v>1256.04</v>
      </c>
    </row>
    <row r="12" spans="1:13" s="48" customFormat="1" ht="51">
      <c r="A12" s="89" t="s">
        <v>154</v>
      </c>
      <c r="B12" s="90" t="s">
        <v>108</v>
      </c>
      <c r="C12" s="88" t="s">
        <v>107</v>
      </c>
      <c r="D12" s="72">
        <v>103.46</v>
      </c>
      <c r="E12" s="91">
        <v>176.41</v>
      </c>
      <c r="F12" s="68">
        <v>176.41</v>
      </c>
      <c r="G12" s="69"/>
      <c r="H12" s="64">
        <f aca="true" t="shared" si="0" ref="H12:H75">G12+F12</f>
        <v>176.41</v>
      </c>
      <c r="I12" s="65">
        <f aca="true" t="shared" si="1" ref="I12:I75">ROUND(E12*D12,2)</f>
        <v>18251.38</v>
      </c>
      <c r="J12" s="65">
        <f aca="true" t="shared" si="2" ref="J12:J75">ROUND(F12*D12,2)</f>
        <v>18251.38</v>
      </c>
      <c r="K12" s="65">
        <f aca="true" t="shared" si="3" ref="K12:K75">ROUND(D12*G12,2)</f>
        <v>0</v>
      </c>
      <c r="L12" s="65">
        <f aca="true" t="shared" si="4" ref="L12:L75">K12+J12</f>
        <v>18251.38</v>
      </c>
      <c r="M12" s="48">
        <f>400+45</f>
        <v>445</v>
      </c>
    </row>
    <row r="13" spans="1:12" s="59" customFormat="1" ht="38.25">
      <c r="A13" s="89" t="s">
        <v>155</v>
      </c>
      <c r="B13" s="90" t="s">
        <v>109</v>
      </c>
      <c r="C13" s="88" t="s">
        <v>107</v>
      </c>
      <c r="D13" s="67">
        <v>14.59</v>
      </c>
      <c r="E13" s="91">
        <v>176.41</v>
      </c>
      <c r="F13" s="68">
        <v>176.41</v>
      </c>
      <c r="G13" s="69"/>
      <c r="H13" s="64">
        <f t="shared" si="0"/>
        <v>176.41</v>
      </c>
      <c r="I13" s="65">
        <f t="shared" si="1"/>
        <v>2573.82</v>
      </c>
      <c r="J13" s="65">
        <f t="shared" si="2"/>
        <v>2573.82</v>
      </c>
      <c r="K13" s="65">
        <f t="shared" si="3"/>
        <v>0</v>
      </c>
      <c r="L13" s="65">
        <f t="shared" si="4"/>
        <v>2573.82</v>
      </c>
    </row>
    <row r="14" spans="1:12" s="48" customFormat="1" ht="51">
      <c r="A14" s="89" t="s">
        <v>156</v>
      </c>
      <c r="B14" s="90" t="s">
        <v>110</v>
      </c>
      <c r="C14" s="88" t="s">
        <v>111</v>
      </c>
      <c r="D14" s="67">
        <v>1559.37</v>
      </c>
      <c r="E14" s="91">
        <v>0.5</v>
      </c>
      <c r="F14" s="68"/>
      <c r="G14" s="69"/>
      <c r="H14" s="64">
        <f t="shared" si="0"/>
        <v>0</v>
      </c>
      <c r="I14" s="65">
        <f t="shared" si="1"/>
        <v>779.69</v>
      </c>
      <c r="J14" s="65">
        <f t="shared" si="2"/>
        <v>0</v>
      </c>
      <c r="K14" s="65">
        <f t="shared" si="3"/>
        <v>0</v>
      </c>
      <c r="L14" s="65">
        <f t="shared" si="4"/>
        <v>0</v>
      </c>
    </row>
    <row r="15" spans="1:12" s="48" customFormat="1" ht="12.75">
      <c r="A15" s="86" t="s">
        <v>14</v>
      </c>
      <c r="B15" s="87" t="s">
        <v>112</v>
      </c>
      <c r="C15" s="88"/>
      <c r="D15" s="67"/>
      <c r="E15" s="92"/>
      <c r="F15" s="68"/>
      <c r="G15" s="69"/>
      <c r="H15" s="64">
        <f t="shared" si="0"/>
        <v>0</v>
      </c>
      <c r="I15" s="65">
        <f t="shared" si="1"/>
        <v>0</v>
      </c>
      <c r="J15" s="65">
        <f t="shared" si="2"/>
        <v>0</v>
      </c>
      <c r="K15" s="65">
        <f t="shared" si="3"/>
        <v>0</v>
      </c>
      <c r="L15" s="65">
        <f t="shared" si="4"/>
        <v>0</v>
      </c>
    </row>
    <row r="16" spans="1:12" s="59" customFormat="1" ht="25.5">
      <c r="A16" s="89" t="s">
        <v>157</v>
      </c>
      <c r="B16" s="90" t="s">
        <v>83</v>
      </c>
      <c r="C16" s="88" t="s">
        <v>113</v>
      </c>
      <c r="D16" s="67">
        <v>55.14</v>
      </c>
      <c r="E16" s="91">
        <v>1.88</v>
      </c>
      <c r="F16" s="73"/>
      <c r="G16" s="69"/>
      <c r="H16" s="64">
        <f t="shared" si="0"/>
        <v>0</v>
      </c>
      <c r="I16" s="65">
        <f t="shared" si="1"/>
        <v>103.66</v>
      </c>
      <c r="J16" s="65">
        <f t="shared" si="2"/>
        <v>0</v>
      </c>
      <c r="K16" s="65">
        <f t="shared" si="3"/>
        <v>0</v>
      </c>
      <c r="L16" s="65">
        <f t="shared" si="4"/>
        <v>0</v>
      </c>
    </row>
    <row r="17" spans="1:12" s="48" customFormat="1" ht="38.25">
      <c r="A17" s="89" t="s">
        <v>158</v>
      </c>
      <c r="B17" s="90" t="s">
        <v>114</v>
      </c>
      <c r="C17" s="88" t="s">
        <v>107</v>
      </c>
      <c r="D17" s="67">
        <v>57.6</v>
      </c>
      <c r="E17" s="91">
        <v>11.67</v>
      </c>
      <c r="F17" s="68"/>
      <c r="G17" s="69">
        <v>9.62</v>
      </c>
      <c r="H17" s="64">
        <f t="shared" si="0"/>
        <v>9.62</v>
      </c>
      <c r="I17" s="65">
        <f t="shared" si="1"/>
        <v>672.19</v>
      </c>
      <c r="J17" s="65">
        <f t="shared" si="2"/>
        <v>0</v>
      </c>
      <c r="K17" s="65">
        <f t="shared" si="3"/>
        <v>554.11</v>
      </c>
      <c r="L17" s="65">
        <f t="shared" si="4"/>
        <v>554.11</v>
      </c>
    </row>
    <row r="18" spans="1:12" s="59" customFormat="1" ht="25.5">
      <c r="A18" s="86" t="s">
        <v>15</v>
      </c>
      <c r="B18" s="87" t="s">
        <v>115</v>
      </c>
      <c r="C18" s="95"/>
      <c r="D18" s="96"/>
      <c r="E18" s="92"/>
      <c r="F18" s="69"/>
      <c r="G18" s="69"/>
      <c r="H18" s="97">
        <f t="shared" si="0"/>
        <v>0</v>
      </c>
      <c r="I18" s="81">
        <f t="shared" si="1"/>
        <v>0</v>
      </c>
      <c r="J18" s="81">
        <f t="shared" si="2"/>
        <v>0</v>
      </c>
      <c r="K18" s="81">
        <f t="shared" si="3"/>
        <v>0</v>
      </c>
      <c r="L18" s="81">
        <f t="shared" si="4"/>
        <v>0</v>
      </c>
    </row>
    <row r="19" spans="1:12" s="59" customFormat="1" ht="38.25">
      <c r="A19" s="89" t="s">
        <v>93</v>
      </c>
      <c r="B19" s="90" t="s">
        <v>84</v>
      </c>
      <c r="C19" s="88" t="s">
        <v>107</v>
      </c>
      <c r="D19" s="67">
        <v>12.88</v>
      </c>
      <c r="E19" s="91">
        <v>7.6</v>
      </c>
      <c r="F19" s="73"/>
      <c r="G19" s="69"/>
      <c r="H19" s="64">
        <f t="shared" si="0"/>
        <v>0</v>
      </c>
      <c r="I19" s="65">
        <f t="shared" si="1"/>
        <v>97.89</v>
      </c>
      <c r="J19" s="65">
        <f t="shared" si="2"/>
        <v>0</v>
      </c>
      <c r="K19" s="65">
        <f t="shared" si="3"/>
        <v>0</v>
      </c>
      <c r="L19" s="65">
        <f t="shared" si="4"/>
        <v>0</v>
      </c>
    </row>
    <row r="20" spans="1:12" s="48" customFormat="1" ht="25.5">
      <c r="A20" s="89" t="s">
        <v>94</v>
      </c>
      <c r="B20" s="90" t="s">
        <v>85</v>
      </c>
      <c r="C20" s="88" t="s">
        <v>107</v>
      </c>
      <c r="D20" s="67">
        <v>3.18</v>
      </c>
      <c r="E20" s="91">
        <v>64.1325</v>
      </c>
      <c r="F20" s="68"/>
      <c r="G20" s="69"/>
      <c r="H20" s="64">
        <f t="shared" si="0"/>
        <v>0</v>
      </c>
      <c r="I20" s="65">
        <f t="shared" si="1"/>
        <v>203.94</v>
      </c>
      <c r="J20" s="65">
        <f t="shared" si="2"/>
        <v>0</v>
      </c>
      <c r="K20" s="65">
        <f t="shared" si="3"/>
        <v>0</v>
      </c>
      <c r="L20" s="65">
        <f t="shared" si="4"/>
        <v>0</v>
      </c>
    </row>
    <row r="21" spans="1:12" s="48" customFormat="1" ht="76.5">
      <c r="A21" s="89" t="s">
        <v>95</v>
      </c>
      <c r="B21" s="90" t="s">
        <v>116</v>
      </c>
      <c r="C21" s="88" t="s">
        <v>107</v>
      </c>
      <c r="D21" s="67">
        <v>42.75</v>
      </c>
      <c r="E21" s="91">
        <v>64.1325</v>
      </c>
      <c r="F21" s="68"/>
      <c r="G21" s="69"/>
      <c r="H21" s="64">
        <f t="shared" si="0"/>
        <v>0</v>
      </c>
      <c r="I21" s="65">
        <f t="shared" si="1"/>
        <v>2741.66</v>
      </c>
      <c r="J21" s="65">
        <f t="shared" si="2"/>
        <v>0</v>
      </c>
      <c r="K21" s="65">
        <f t="shared" si="3"/>
        <v>0</v>
      </c>
      <c r="L21" s="65">
        <f t="shared" si="4"/>
        <v>0</v>
      </c>
    </row>
    <row r="22" spans="1:12" s="59" customFormat="1" ht="12.75">
      <c r="A22" s="86" t="s">
        <v>159</v>
      </c>
      <c r="B22" s="87" t="s">
        <v>117</v>
      </c>
      <c r="C22" s="88"/>
      <c r="D22" s="72"/>
      <c r="E22" s="92"/>
      <c r="F22" s="73"/>
      <c r="G22" s="69"/>
      <c r="H22" s="64">
        <f t="shared" si="0"/>
        <v>0</v>
      </c>
      <c r="I22" s="65">
        <f t="shared" si="1"/>
        <v>0</v>
      </c>
      <c r="J22" s="65">
        <f t="shared" si="2"/>
        <v>0</v>
      </c>
      <c r="K22" s="65">
        <f t="shared" si="3"/>
        <v>0</v>
      </c>
      <c r="L22" s="65">
        <f t="shared" si="4"/>
        <v>0</v>
      </c>
    </row>
    <row r="23" spans="1:12" s="48" customFormat="1" ht="51">
      <c r="A23" s="89" t="s">
        <v>160</v>
      </c>
      <c r="B23" s="90" t="s">
        <v>118</v>
      </c>
      <c r="C23" s="88" t="s">
        <v>107</v>
      </c>
      <c r="D23" s="67">
        <v>4.95</v>
      </c>
      <c r="E23" s="91">
        <v>87.49</v>
      </c>
      <c r="F23" s="68"/>
      <c r="G23" s="69"/>
      <c r="H23" s="64">
        <f t="shared" si="0"/>
        <v>0</v>
      </c>
      <c r="I23" s="65">
        <f t="shared" si="1"/>
        <v>433.08</v>
      </c>
      <c r="J23" s="65">
        <f t="shared" si="2"/>
        <v>0</v>
      </c>
      <c r="K23" s="65">
        <f t="shared" si="3"/>
        <v>0</v>
      </c>
      <c r="L23" s="65">
        <f t="shared" si="4"/>
        <v>0</v>
      </c>
    </row>
    <row r="24" spans="1:12" s="48" customFormat="1" ht="63.75">
      <c r="A24" s="89" t="s">
        <v>161</v>
      </c>
      <c r="B24" s="90" t="s">
        <v>88</v>
      </c>
      <c r="C24" s="88" t="s">
        <v>107</v>
      </c>
      <c r="D24" s="67">
        <v>44.64</v>
      </c>
      <c r="E24" s="91">
        <v>23.35</v>
      </c>
      <c r="F24" s="68"/>
      <c r="G24" s="69"/>
      <c r="H24" s="64">
        <f t="shared" si="0"/>
        <v>0</v>
      </c>
      <c r="I24" s="65">
        <f t="shared" si="1"/>
        <v>1042.34</v>
      </c>
      <c r="J24" s="65">
        <f t="shared" si="2"/>
        <v>0</v>
      </c>
      <c r="K24" s="65">
        <f t="shared" si="3"/>
        <v>0</v>
      </c>
      <c r="L24" s="65">
        <f t="shared" si="4"/>
        <v>0</v>
      </c>
    </row>
    <row r="25" spans="1:12" s="48" customFormat="1" ht="76.5">
      <c r="A25" s="89" t="s">
        <v>162</v>
      </c>
      <c r="B25" s="90" t="s">
        <v>119</v>
      </c>
      <c r="C25" s="88" t="s">
        <v>107</v>
      </c>
      <c r="D25" s="67">
        <v>43.33</v>
      </c>
      <c r="E25" s="91">
        <v>64.13</v>
      </c>
      <c r="F25" s="68"/>
      <c r="G25" s="69"/>
      <c r="H25" s="64">
        <f t="shared" si="0"/>
        <v>0</v>
      </c>
      <c r="I25" s="65">
        <f t="shared" si="1"/>
        <v>2778.75</v>
      </c>
      <c r="J25" s="65">
        <f t="shared" si="2"/>
        <v>0</v>
      </c>
      <c r="K25" s="65">
        <f t="shared" si="3"/>
        <v>0</v>
      </c>
      <c r="L25" s="65">
        <f t="shared" si="4"/>
        <v>0</v>
      </c>
    </row>
    <row r="26" spans="1:12" s="48" customFormat="1" ht="12.75">
      <c r="A26" s="86" t="s">
        <v>163</v>
      </c>
      <c r="B26" s="87" t="s">
        <v>120</v>
      </c>
      <c r="C26" s="88"/>
      <c r="D26" s="67"/>
      <c r="E26" s="92"/>
      <c r="F26" s="68"/>
      <c r="G26" s="69"/>
      <c r="H26" s="64">
        <f t="shared" si="0"/>
        <v>0</v>
      </c>
      <c r="I26" s="65">
        <f t="shared" si="1"/>
        <v>0</v>
      </c>
      <c r="J26" s="65">
        <f t="shared" si="2"/>
        <v>0</v>
      </c>
      <c r="K26" s="65">
        <f t="shared" si="3"/>
        <v>0</v>
      </c>
      <c r="L26" s="65">
        <f t="shared" si="4"/>
        <v>0</v>
      </c>
    </row>
    <row r="27" spans="1:12" s="48" customFormat="1" ht="25.5">
      <c r="A27" s="89" t="s">
        <v>164</v>
      </c>
      <c r="B27" s="90" t="s">
        <v>121</v>
      </c>
      <c r="C27" s="88" t="s">
        <v>113</v>
      </c>
      <c r="D27" s="72">
        <v>35.74</v>
      </c>
      <c r="E27" s="91">
        <v>7.5</v>
      </c>
      <c r="F27" s="68"/>
      <c r="G27" s="69"/>
      <c r="H27" s="64">
        <f t="shared" si="0"/>
        <v>0</v>
      </c>
      <c r="I27" s="65">
        <f t="shared" si="1"/>
        <v>268.05</v>
      </c>
      <c r="J27" s="65">
        <f t="shared" si="2"/>
        <v>0</v>
      </c>
      <c r="K27" s="65">
        <f t="shared" si="3"/>
        <v>0</v>
      </c>
      <c r="L27" s="65">
        <f t="shared" si="4"/>
        <v>0</v>
      </c>
    </row>
    <row r="28" spans="1:12" s="48" customFormat="1" ht="51">
      <c r="A28" s="89" t="s">
        <v>165</v>
      </c>
      <c r="B28" s="90" t="s">
        <v>122</v>
      </c>
      <c r="C28" s="88" t="s">
        <v>113</v>
      </c>
      <c r="D28" s="67">
        <v>2800.13</v>
      </c>
      <c r="E28" s="91">
        <v>0.68</v>
      </c>
      <c r="F28" s="68"/>
      <c r="G28" s="69"/>
      <c r="H28" s="64">
        <f t="shared" si="0"/>
        <v>0</v>
      </c>
      <c r="I28" s="65">
        <f t="shared" si="1"/>
        <v>1904.09</v>
      </c>
      <c r="J28" s="65">
        <f t="shared" si="2"/>
        <v>0</v>
      </c>
      <c r="K28" s="65">
        <f t="shared" si="3"/>
        <v>0</v>
      </c>
      <c r="L28" s="65">
        <f t="shared" si="4"/>
        <v>0</v>
      </c>
    </row>
    <row r="29" spans="1:12" s="48" customFormat="1" ht="12.75">
      <c r="A29" s="86" t="s">
        <v>166</v>
      </c>
      <c r="B29" s="87" t="s">
        <v>123</v>
      </c>
      <c r="C29" s="88"/>
      <c r="D29" s="72"/>
      <c r="E29" s="92"/>
      <c r="F29" s="74"/>
      <c r="G29" s="69"/>
      <c r="H29" s="64">
        <f t="shared" si="0"/>
        <v>0</v>
      </c>
      <c r="I29" s="65">
        <f t="shared" si="1"/>
        <v>0</v>
      </c>
      <c r="J29" s="65">
        <f t="shared" si="2"/>
        <v>0</v>
      </c>
      <c r="K29" s="65">
        <f t="shared" si="3"/>
        <v>0</v>
      </c>
      <c r="L29" s="65">
        <f t="shared" si="4"/>
        <v>0</v>
      </c>
    </row>
    <row r="30" spans="1:12" s="48" customFormat="1" ht="12.75">
      <c r="A30" s="89" t="s">
        <v>167</v>
      </c>
      <c r="B30" s="90" t="s">
        <v>124</v>
      </c>
      <c r="C30" s="88" t="s">
        <v>107</v>
      </c>
      <c r="D30" s="67">
        <v>10.95</v>
      </c>
      <c r="E30" s="91">
        <v>163.87</v>
      </c>
      <c r="F30" s="68">
        <v>66</v>
      </c>
      <c r="G30" s="69">
        <v>90.53</v>
      </c>
      <c r="H30" s="64">
        <f t="shared" si="0"/>
        <v>156.53</v>
      </c>
      <c r="I30" s="65">
        <f t="shared" si="1"/>
        <v>1794.38</v>
      </c>
      <c r="J30" s="65">
        <f t="shared" si="2"/>
        <v>722.7</v>
      </c>
      <c r="K30" s="65">
        <f t="shared" si="3"/>
        <v>991.3</v>
      </c>
      <c r="L30" s="65">
        <f t="shared" si="4"/>
        <v>1714</v>
      </c>
    </row>
    <row r="31" spans="1:12" s="48" customFormat="1" ht="25.5">
      <c r="A31" s="89" t="s">
        <v>168</v>
      </c>
      <c r="B31" s="90" t="s">
        <v>125</v>
      </c>
      <c r="C31" s="88" t="s">
        <v>107</v>
      </c>
      <c r="D31" s="72">
        <v>39.1</v>
      </c>
      <c r="E31" s="91">
        <v>163.87</v>
      </c>
      <c r="F31" s="68">
        <v>66</v>
      </c>
      <c r="G31" s="69">
        <v>90.53</v>
      </c>
      <c r="H31" s="64">
        <f t="shared" si="0"/>
        <v>156.53</v>
      </c>
      <c r="I31" s="65">
        <f t="shared" si="1"/>
        <v>6407.32</v>
      </c>
      <c r="J31" s="65">
        <f t="shared" si="2"/>
        <v>2580.6</v>
      </c>
      <c r="K31" s="65">
        <f t="shared" si="3"/>
        <v>3539.72</v>
      </c>
      <c r="L31" s="65">
        <f t="shared" si="4"/>
        <v>6120.32</v>
      </c>
    </row>
    <row r="32" spans="1:12" s="48" customFormat="1" ht="51">
      <c r="A32" s="89" t="s">
        <v>169</v>
      </c>
      <c r="B32" s="90" t="s">
        <v>126</v>
      </c>
      <c r="C32" s="88" t="s">
        <v>107</v>
      </c>
      <c r="D32" s="67">
        <v>39.47</v>
      </c>
      <c r="E32" s="91">
        <v>163.87</v>
      </c>
      <c r="F32" s="68">
        <v>66</v>
      </c>
      <c r="G32" s="69">
        <v>90.53</v>
      </c>
      <c r="H32" s="64">
        <f t="shared" si="0"/>
        <v>156.53</v>
      </c>
      <c r="I32" s="65">
        <f t="shared" si="1"/>
        <v>6467.95</v>
      </c>
      <c r="J32" s="65">
        <f t="shared" si="2"/>
        <v>2605.02</v>
      </c>
      <c r="K32" s="65">
        <f t="shared" si="3"/>
        <v>3573.22</v>
      </c>
      <c r="L32" s="65">
        <f t="shared" si="4"/>
        <v>6178.24</v>
      </c>
    </row>
    <row r="33" spans="1:12" s="48" customFormat="1" ht="51">
      <c r="A33" s="89" t="s">
        <v>170</v>
      </c>
      <c r="B33" s="90" t="s">
        <v>89</v>
      </c>
      <c r="C33" s="88" t="s">
        <v>107</v>
      </c>
      <c r="D33" s="67">
        <v>61.75</v>
      </c>
      <c r="E33" s="91">
        <v>163.87</v>
      </c>
      <c r="F33" s="68"/>
      <c r="G33" s="69">
        <v>90.53</v>
      </c>
      <c r="H33" s="64">
        <f t="shared" si="0"/>
        <v>90.53</v>
      </c>
      <c r="I33" s="65">
        <f t="shared" si="1"/>
        <v>10118.97</v>
      </c>
      <c r="J33" s="65">
        <f t="shared" si="2"/>
        <v>0</v>
      </c>
      <c r="K33" s="65">
        <f t="shared" si="3"/>
        <v>5590.23</v>
      </c>
      <c r="L33" s="65">
        <f t="shared" si="4"/>
        <v>5590.23</v>
      </c>
    </row>
    <row r="34" spans="1:12" s="48" customFormat="1" ht="12.75">
      <c r="A34" s="86" t="s">
        <v>171</v>
      </c>
      <c r="B34" s="87" t="s">
        <v>127</v>
      </c>
      <c r="C34" s="88"/>
      <c r="D34" s="72"/>
      <c r="E34" s="92"/>
      <c r="F34" s="68"/>
      <c r="G34" s="69"/>
      <c r="H34" s="64">
        <f t="shared" si="0"/>
        <v>0</v>
      </c>
      <c r="I34" s="65">
        <f t="shared" si="1"/>
        <v>0</v>
      </c>
      <c r="J34" s="65">
        <f t="shared" si="2"/>
        <v>0</v>
      </c>
      <c r="K34" s="65">
        <f t="shared" si="3"/>
        <v>0</v>
      </c>
      <c r="L34" s="65">
        <f t="shared" si="4"/>
        <v>0</v>
      </c>
    </row>
    <row r="35" spans="1:12" s="48" customFormat="1" ht="38.25">
      <c r="A35" s="89" t="s">
        <v>172</v>
      </c>
      <c r="B35" s="90" t="s">
        <v>128</v>
      </c>
      <c r="C35" s="88" t="s">
        <v>107</v>
      </c>
      <c r="D35" s="67">
        <v>1.84</v>
      </c>
      <c r="E35" s="91">
        <v>152.83</v>
      </c>
      <c r="F35" s="68">
        <v>152.83</v>
      </c>
      <c r="G35" s="69"/>
      <c r="H35" s="64">
        <f t="shared" si="0"/>
        <v>152.83</v>
      </c>
      <c r="I35" s="65">
        <f t="shared" si="1"/>
        <v>281.21</v>
      </c>
      <c r="J35" s="65">
        <f t="shared" si="2"/>
        <v>281.21</v>
      </c>
      <c r="K35" s="65">
        <f t="shared" si="3"/>
        <v>0</v>
      </c>
      <c r="L35" s="65">
        <f t="shared" si="4"/>
        <v>281.21</v>
      </c>
    </row>
    <row r="36" spans="1:12" s="48" customFormat="1" ht="38.25">
      <c r="A36" s="89" t="s">
        <v>173</v>
      </c>
      <c r="B36" s="90" t="s">
        <v>129</v>
      </c>
      <c r="C36" s="88" t="s">
        <v>107</v>
      </c>
      <c r="D36" s="67">
        <v>82.6</v>
      </c>
      <c r="E36" s="91">
        <v>156.53189999999998</v>
      </c>
      <c r="F36" s="74"/>
      <c r="G36" s="69">
        <v>156.53</v>
      </c>
      <c r="H36" s="64">
        <f t="shared" si="0"/>
        <v>156.53</v>
      </c>
      <c r="I36" s="65">
        <f t="shared" si="1"/>
        <v>12929.53</v>
      </c>
      <c r="J36" s="65">
        <f t="shared" si="2"/>
        <v>0</v>
      </c>
      <c r="K36" s="65">
        <f t="shared" si="3"/>
        <v>12929.38</v>
      </c>
      <c r="L36" s="65">
        <f t="shared" si="4"/>
        <v>12929.38</v>
      </c>
    </row>
    <row r="37" spans="1:12" s="48" customFormat="1" ht="12.75">
      <c r="A37" s="86" t="s">
        <v>174</v>
      </c>
      <c r="B37" s="87" t="s">
        <v>130</v>
      </c>
      <c r="C37" s="88"/>
      <c r="D37" s="72"/>
      <c r="E37" s="92"/>
      <c r="F37" s="74"/>
      <c r="G37" s="69"/>
      <c r="H37" s="64">
        <f t="shared" si="0"/>
        <v>0</v>
      </c>
      <c r="I37" s="65">
        <f t="shared" si="1"/>
        <v>0</v>
      </c>
      <c r="J37" s="65">
        <f t="shared" si="2"/>
        <v>0</v>
      </c>
      <c r="K37" s="65">
        <f t="shared" si="3"/>
        <v>0</v>
      </c>
      <c r="L37" s="65">
        <f t="shared" si="4"/>
        <v>0</v>
      </c>
    </row>
    <row r="38" spans="1:12" s="48" customFormat="1" ht="25.5">
      <c r="A38" s="89" t="s">
        <v>175</v>
      </c>
      <c r="B38" s="90" t="s">
        <v>131</v>
      </c>
      <c r="C38" s="88" t="s">
        <v>107</v>
      </c>
      <c r="D38" s="67">
        <v>10.62</v>
      </c>
      <c r="E38" s="91">
        <v>604.4554999999999</v>
      </c>
      <c r="F38" s="74"/>
      <c r="G38" s="69">
        <v>227.69</v>
      </c>
      <c r="H38" s="64">
        <f t="shared" si="0"/>
        <v>227.69</v>
      </c>
      <c r="I38" s="65">
        <f t="shared" si="1"/>
        <v>6419.32</v>
      </c>
      <c r="J38" s="65">
        <f t="shared" si="2"/>
        <v>0</v>
      </c>
      <c r="K38" s="65">
        <f t="shared" si="3"/>
        <v>2418.07</v>
      </c>
      <c r="L38" s="65">
        <f t="shared" si="4"/>
        <v>2418.07</v>
      </c>
    </row>
    <row r="39" spans="1:12" s="48" customFormat="1" ht="12.75">
      <c r="A39" s="86" t="s">
        <v>176</v>
      </c>
      <c r="B39" s="87" t="s">
        <v>132</v>
      </c>
      <c r="C39" s="88"/>
      <c r="D39" s="67"/>
      <c r="E39" s="92"/>
      <c r="F39" s="74"/>
      <c r="G39" s="69"/>
      <c r="H39" s="64">
        <f t="shared" si="0"/>
        <v>0</v>
      </c>
      <c r="I39" s="65">
        <f t="shared" si="1"/>
        <v>0</v>
      </c>
      <c r="J39" s="65">
        <f t="shared" si="2"/>
        <v>0</v>
      </c>
      <c r="K39" s="65">
        <f t="shared" si="3"/>
        <v>0</v>
      </c>
      <c r="L39" s="65">
        <f t="shared" si="4"/>
        <v>0</v>
      </c>
    </row>
    <row r="40" spans="1:12" s="48" customFormat="1" ht="51">
      <c r="A40" s="89" t="s">
        <v>177</v>
      </c>
      <c r="B40" s="90" t="s">
        <v>133</v>
      </c>
      <c r="C40" s="88" t="s">
        <v>107</v>
      </c>
      <c r="D40" s="72">
        <v>20.69</v>
      </c>
      <c r="E40" s="91">
        <v>34.44</v>
      </c>
      <c r="F40" s="74"/>
      <c r="G40" s="69"/>
      <c r="H40" s="64">
        <f t="shared" si="0"/>
        <v>0</v>
      </c>
      <c r="I40" s="65">
        <f t="shared" si="1"/>
        <v>712.56</v>
      </c>
      <c r="J40" s="65">
        <f t="shared" si="2"/>
        <v>0</v>
      </c>
      <c r="K40" s="65">
        <f t="shared" si="3"/>
        <v>0</v>
      </c>
      <c r="L40" s="65">
        <f t="shared" si="4"/>
        <v>0</v>
      </c>
    </row>
    <row r="41" spans="1:12" s="48" customFormat="1" ht="38.25">
      <c r="A41" s="89" t="s">
        <v>178</v>
      </c>
      <c r="B41" s="90" t="s">
        <v>134</v>
      </c>
      <c r="C41" s="88" t="s">
        <v>107</v>
      </c>
      <c r="D41" s="72">
        <v>19.96</v>
      </c>
      <c r="E41" s="91">
        <v>9.66</v>
      </c>
      <c r="F41" s="74"/>
      <c r="G41" s="69"/>
      <c r="H41" s="64">
        <f t="shared" si="0"/>
        <v>0</v>
      </c>
      <c r="I41" s="65">
        <f t="shared" si="1"/>
        <v>192.81</v>
      </c>
      <c r="J41" s="65">
        <f t="shared" si="2"/>
        <v>0</v>
      </c>
      <c r="K41" s="65">
        <f t="shared" si="3"/>
        <v>0</v>
      </c>
      <c r="L41" s="65">
        <f t="shared" si="4"/>
        <v>0</v>
      </c>
    </row>
    <row r="42" spans="1:12" s="48" customFormat="1" ht="12.75">
      <c r="A42" s="86" t="s">
        <v>179</v>
      </c>
      <c r="B42" s="87" t="s">
        <v>135</v>
      </c>
      <c r="C42" s="88"/>
      <c r="D42" s="67"/>
      <c r="E42" s="92"/>
      <c r="F42" s="74"/>
      <c r="G42" s="69"/>
      <c r="H42" s="64">
        <f t="shared" si="0"/>
        <v>0</v>
      </c>
      <c r="I42" s="65">
        <f t="shared" si="1"/>
        <v>0</v>
      </c>
      <c r="J42" s="65">
        <f t="shared" si="2"/>
        <v>0</v>
      </c>
      <c r="K42" s="65">
        <f t="shared" si="3"/>
        <v>0</v>
      </c>
      <c r="L42" s="65">
        <f t="shared" si="4"/>
        <v>0</v>
      </c>
    </row>
    <row r="43" spans="1:12" s="48" customFormat="1" ht="63.75">
      <c r="A43" s="89" t="s">
        <v>180</v>
      </c>
      <c r="B43" s="90" t="s">
        <v>91</v>
      </c>
      <c r="C43" s="88" t="s">
        <v>90</v>
      </c>
      <c r="D43" s="67">
        <v>1123.81</v>
      </c>
      <c r="E43" s="91">
        <v>1</v>
      </c>
      <c r="F43" s="74"/>
      <c r="G43" s="69">
        <v>1</v>
      </c>
      <c r="H43" s="64">
        <f t="shared" si="0"/>
        <v>1</v>
      </c>
      <c r="I43" s="65">
        <f t="shared" si="1"/>
        <v>1123.81</v>
      </c>
      <c r="J43" s="65">
        <f t="shared" si="2"/>
        <v>0</v>
      </c>
      <c r="K43" s="65">
        <f t="shared" si="3"/>
        <v>1123.81</v>
      </c>
      <c r="L43" s="65">
        <f t="shared" si="4"/>
        <v>1123.81</v>
      </c>
    </row>
    <row r="44" spans="1:12" s="48" customFormat="1" ht="12.75">
      <c r="A44" s="86" t="s">
        <v>181</v>
      </c>
      <c r="B44" s="87" t="s">
        <v>136</v>
      </c>
      <c r="C44" s="88"/>
      <c r="D44" s="67"/>
      <c r="E44" s="92"/>
      <c r="F44" s="74"/>
      <c r="G44" s="69"/>
      <c r="H44" s="64">
        <f t="shared" si="0"/>
        <v>0</v>
      </c>
      <c r="I44" s="65">
        <f t="shared" si="1"/>
        <v>0</v>
      </c>
      <c r="J44" s="65">
        <f t="shared" si="2"/>
        <v>0</v>
      </c>
      <c r="K44" s="65">
        <f t="shared" si="3"/>
        <v>0</v>
      </c>
      <c r="L44" s="65">
        <f t="shared" si="4"/>
        <v>0</v>
      </c>
    </row>
    <row r="45" spans="1:12" s="48" customFormat="1" ht="38.25">
      <c r="A45" s="89" t="s">
        <v>182</v>
      </c>
      <c r="B45" s="90" t="s">
        <v>92</v>
      </c>
      <c r="C45" s="88" t="s">
        <v>137</v>
      </c>
      <c r="D45" s="67">
        <v>70.78</v>
      </c>
      <c r="E45" s="91">
        <v>5</v>
      </c>
      <c r="F45" s="74"/>
      <c r="G45" s="69"/>
      <c r="H45" s="64">
        <f t="shared" si="0"/>
        <v>0</v>
      </c>
      <c r="I45" s="65">
        <f t="shared" si="1"/>
        <v>353.9</v>
      </c>
      <c r="J45" s="65">
        <f t="shared" si="2"/>
        <v>0</v>
      </c>
      <c r="K45" s="65">
        <f t="shared" si="3"/>
        <v>0</v>
      </c>
      <c r="L45" s="65">
        <f t="shared" si="4"/>
        <v>0</v>
      </c>
    </row>
    <row r="46" spans="1:12" s="48" customFormat="1" ht="38.25">
      <c r="A46" s="89" t="s">
        <v>183</v>
      </c>
      <c r="B46" s="90" t="s">
        <v>138</v>
      </c>
      <c r="C46" s="88" t="s">
        <v>137</v>
      </c>
      <c r="D46" s="67">
        <v>96.83</v>
      </c>
      <c r="E46" s="91">
        <v>5</v>
      </c>
      <c r="F46" s="74"/>
      <c r="G46" s="69"/>
      <c r="H46" s="64">
        <f t="shared" si="0"/>
        <v>0</v>
      </c>
      <c r="I46" s="65">
        <f t="shared" si="1"/>
        <v>484.15</v>
      </c>
      <c r="J46" s="65">
        <f t="shared" si="2"/>
        <v>0</v>
      </c>
      <c r="K46" s="65">
        <f t="shared" si="3"/>
        <v>0</v>
      </c>
      <c r="L46" s="65">
        <f t="shared" si="4"/>
        <v>0</v>
      </c>
    </row>
    <row r="47" spans="1:12" s="48" customFormat="1" ht="12.75">
      <c r="A47" s="89"/>
      <c r="B47" s="90"/>
      <c r="C47" s="88"/>
      <c r="D47" s="67"/>
      <c r="E47" s="91"/>
      <c r="F47" s="74"/>
      <c r="G47" s="69"/>
      <c r="H47" s="64">
        <f t="shared" si="0"/>
        <v>0</v>
      </c>
      <c r="I47" s="65">
        <f t="shared" si="1"/>
        <v>0</v>
      </c>
      <c r="J47" s="65">
        <f t="shared" si="2"/>
        <v>0</v>
      </c>
      <c r="K47" s="65">
        <f t="shared" si="3"/>
        <v>0</v>
      </c>
      <c r="L47" s="65">
        <f t="shared" si="4"/>
        <v>0</v>
      </c>
    </row>
    <row r="48" spans="1:12" s="48" customFormat="1" ht="12.75">
      <c r="A48" s="83" t="s">
        <v>28</v>
      </c>
      <c r="B48" s="84" t="s">
        <v>139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s="48" customFormat="1" ht="12.75">
      <c r="A49" s="86" t="s">
        <v>29</v>
      </c>
      <c r="B49" s="87" t="s">
        <v>86</v>
      </c>
      <c r="C49" s="88"/>
      <c r="D49" s="67"/>
      <c r="E49" s="92"/>
      <c r="F49" s="74"/>
      <c r="G49" s="69"/>
      <c r="H49" s="64">
        <f t="shared" si="0"/>
        <v>0</v>
      </c>
      <c r="I49" s="65">
        <f t="shared" si="1"/>
        <v>0</v>
      </c>
      <c r="J49" s="65">
        <f t="shared" si="2"/>
        <v>0</v>
      </c>
      <c r="K49" s="65">
        <f t="shared" si="3"/>
        <v>0</v>
      </c>
      <c r="L49" s="65">
        <f t="shared" si="4"/>
        <v>0</v>
      </c>
    </row>
    <row r="50" spans="1:12" s="48" customFormat="1" ht="38.25">
      <c r="A50" s="86" t="s">
        <v>96</v>
      </c>
      <c r="B50" s="90" t="s">
        <v>140</v>
      </c>
      <c r="C50" s="88" t="s">
        <v>107</v>
      </c>
      <c r="D50" s="72">
        <v>102.31</v>
      </c>
      <c r="E50" s="91">
        <v>7.84</v>
      </c>
      <c r="F50" s="68">
        <v>7.84</v>
      </c>
      <c r="G50" s="69"/>
      <c r="H50" s="64">
        <f t="shared" si="0"/>
        <v>7.84</v>
      </c>
      <c r="I50" s="65">
        <f t="shared" si="1"/>
        <v>802.11</v>
      </c>
      <c r="J50" s="65">
        <f t="shared" si="2"/>
        <v>802.11</v>
      </c>
      <c r="K50" s="65">
        <f t="shared" si="3"/>
        <v>0</v>
      </c>
      <c r="L50" s="65">
        <f t="shared" si="4"/>
        <v>802.11</v>
      </c>
    </row>
    <row r="51" spans="1:12" s="48" customFormat="1" ht="38.25">
      <c r="A51" s="89" t="s">
        <v>97</v>
      </c>
      <c r="B51" s="90" t="s">
        <v>114</v>
      </c>
      <c r="C51" s="88" t="s">
        <v>107</v>
      </c>
      <c r="D51" s="67">
        <v>57.6</v>
      </c>
      <c r="E51" s="91">
        <v>51.815</v>
      </c>
      <c r="F51" s="68">
        <v>44.6</v>
      </c>
      <c r="G51" s="69"/>
      <c r="H51" s="64">
        <f t="shared" si="0"/>
        <v>44.6</v>
      </c>
      <c r="I51" s="65">
        <f t="shared" si="1"/>
        <v>2984.54</v>
      </c>
      <c r="J51" s="65">
        <f t="shared" si="2"/>
        <v>2568.96</v>
      </c>
      <c r="K51" s="65">
        <f t="shared" si="3"/>
        <v>0</v>
      </c>
      <c r="L51" s="65">
        <f t="shared" si="4"/>
        <v>2568.96</v>
      </c>
    </row>
    <row r="52" spans="1:12" s="48" customFormat="1" ht="12.75">
      <c r="A52" s="86" t="s">
        <v>30</v>
      </c>
      <c r="B52" s="87" t="s">
        <v>141</v>
      </c>
      <c r="C52" s="88"/>
      <c r="D52" s="67"/>
      <c r="E52" s="92"/>
      <c r="F52" s="68"/>
      <c r="G52" s="69"/>
      <c r="H52" s="64">
        <f t="shared" si="0"/>
        <v>0</v>
      </c>
      <c r="I52" s="65">
        <f t="shared" si="1"/>
        <v>0</v>
      </c>
      <c r="J52" s="65">
        <f t="shared" si="2"/>
        <v>0</v>
      </c>
      <c r="K52" s="65">
        <f t="shared" si="3"/>
        <v>0</v>
      </c>
      <c r="L52" s="65">
        <f t="shared" si="4"/>
        <v>0</v>
      </c>
    </row>
    <row r="53" spans="1:12" s="48" customFormat="1" ht="51">
      <c r="A53" s="89" t="s">
        <v>98</v>
      </c>
      <c r="B53" s="90" t="s">
        <v>118</v>
      </c>
      <c r="C53" s="88" t="s">
        <v>107</v>
      </c>
      <c r="D53" s="67">
        <v>4.95</v>
      </c>
      <c r="E53" s="91">
        <v>99.25399999999999</v>
      </c>
      <c r="F53" s="68">
        <v>89.2</v>
      </c>
      <c r="G53" s="69"/>
      <c r="H53" s="64">
        <f t="shared" si="0"/>
        <v>89.2</v>
      </c>
      <c r="I53" s="65">
        <f t="shared" si="1"/>
        <v>491.31</v>
      </c>
      <c r="J53" s="65">
        <f t="shared" si="2"/>
        <v>441.54</v>
      </c>
      <c r="K53" s="65">
        <f t="shared" si="3"/>
        <v>0</v>
      </c>
      <c r="L53" s="65">
        <f t="shared" si="4"/>
        <v>441.54</v>
      </c>
    </row>
    <row r="54" spans="1:12" s="48" customFormat="1" ht="63.75">
      <c r="A54" s="89" t="s">
        <v>184</v>
      </c>
      <c r="B54" s="90" t="s">
        <v>88</v>
      </c>
      <c r="C54" s="88" t="s">
        <v>107</v>
      </c>
      <c r="D54" s="72">
        <v>44.64</v>
      </c>
      <c r="E54" s="91">
        <v>99.25399999999999</v>
      </c>
      <c r="F54" s="68">
        <v>89.2</v>
      </c>
      <c r="G54" s="69"/>
      <c r="H54" s="64">
        <f t="shared" si="0"/>
        <v>89.2</v>
      </c>
      <c r="I54" s="65">
        <f t="shared" si="1"/>
        <v>4430.7</v>
      </c>
      <c r="J54" s="65">
        <f t="shared" si="2"/>
        <v>3981.89</v>
      </c>
      <c r="K54" s="65">
        <f t="shared" si="3"/>
        <v>0</v>
      </c>
      <c r="L54" s="65">
        <f t="shared" si="4"/>
        <v>3981.89</v>
      </c>
    </row>
    <row r="55" spans="1:12" s="48" customFormat="1" ht="12.75">
      <c r="A55" s="86" t="s">
        <v>31</v>
      </c>
      <c r="B55" s="87" t="s">
        <v>142</v>
      </c>
      <c r="C55" s="88"/>
      <c r="D55" s="67"/>
      <c r="E55" s="92"/>
      <c r="F55" s="68"/>
      <c r="G55" s="69"/>
      <c r="H55" s="64">
        <f t="shared" si="0"/>
        <v>0</v>
      </c>
      <c r="I55" s="65">
        <f t="shared" si="1"/>
        <v>0</v>
      </c>
      <c r="J55" s="65">
        <f t="shared" si="2"/>
        <v>0</v>
      </c>
      <c r="K55" s="65">
        <f t="shared" si="3"/>
        <v>0</v>
      </c>
      <c r="L55" s="65">
        <f t="shared" si="4"/>
        <v>0</v>
      </c>
    </row>
    <row r="56" spans="1:12" s="48" customFormat="1" ht="63.75">
      <c r="A56" s="89" t="s">
        <v>185</v>
      </c>
      <c r="B56" s="90" t="s">
        <v>143</v>
      </c>
      <c r="C56" s="88" t="s">
        <v>113</v>
      </c>
      <c r="D56" s="72">
        <v>73.79</v>
      </c>
      <c r="E56" s="91">
        <v>7</v>
      </c>
      <c r="F56" s="68">
        <v>3.33</v>
      </c>
      <c r="G56" s="69"/>
      <c r="H56" s="64">
        <f t="shared" si="0"/>
        <v>3.33</v>
      </c>
      <c r="I56" s="65">
        <f t="shared" si="1"/>
        <v>516.53</v>
      </c>
      <c r="J56" s="65">
        <f t="shared" si="2"/>
        <v>245.72</v>
      </c>
      <c r="K56" s="65">
        <f t="shared" si="3"/>
        <v>0</v>
      </c>
      <c r="L56" s="65">
        <f t="shared" si="4"/>
        <v>245.72</v>
      </c>
    </row>
    <row r="57" spans="1:12" s="48" customFormat="1" ht="25.5">
      <c r="A57" s="89" t="s">
        <v>186</v>
      </c>
      <c r="B57" s="90" t="s">
        <v>125</v>
      </c>
      <c r="C57" s="88" t="s">
        <v>107</v>
      </c>
      <c r="D57" s="72">
        <v>39.1</v>
      </c>
      <c r="E57" s="91">
        <v>23.36</v>
      </c>
      <c r="F57" s="74"/>
      <c r="G57" s="69">
        <v>16.66</v>
      </c>
      <c r="H57" s="64">
        <f t="shared" si="0"/>
        <v>16.66</v>
      </c>
      <c r="I57" s="65">
        <f t="shared" si="1"/>
        <v>913.38</v>
      </c>
      <c r="J57" s="65">
        <f t="shared" si="2"/>
        <v>0</v>
      </c>
      <c r="K57" s="65">
        <f t="shared" si="3"/>
        <v>651.41</v>
      </c>
      <c r="L57" s="65">
        <f t="shared" si="4"/>
        <v>651.41</v>
      </c>
    </row>
    <row r="58" spans="1:12" s="48" customFormat="1" ht="51">
      <c r="A58" s="89" t="s">
        <v>187</v>
      </c>
      <c r="B58" s="90" t="s">
        <v>126</v>
      </c>
      <c r="C58" s="88" t="s">
        <v>107</v>
      </c>
      <c r="D58" s="67">
        <v>39.47</v>
      </c>
      <c r="E58" s="91">
        <v>23.36</v>
      </c>
      <c r="F58" s="74"/>
      <c r="G58" s="69">
        <v>16.66</v>
      </c>
      <c r="H58" s="64">
        <f t="shared" si="0"/>
        <v>16.66</v>
      </c>
      <c r="I58" s="65">
        <f t="shared" si="1"/>
        <v>922.02</v>
      </c>
      <c r="J58" s="65">
        <f t="shared" si="2"/>
        <v>0</v>
      </c>
      <c r="K58" s="65">
        <f t="shared" si="3"/>
        <v>657.57</v>
      </c>
      <c r="L58" s="65">
        <f t="shared" si="4"/>
        <v>657.57</v>
      </c>
    </row>
    <row r="59" spans="1:12" s="48" customFormat="1" ht="51">
      <c r="A59" s="89" t="s">
        <v>188</v>
      </c>
      <c r="B59" s="90" t="s">
        <v>89</v>
      </c>
      <c r="C59" s="88" t="s">
        <v>107</v>
      </c>
      <c r="D59" s="67">
        <v>61.75</v>
      </c>
      <c r="E59" s="91">
        <v>23.36</v>
      </c>
      <c r="F59" s="74"/>
      <c r="G59" s="69">
        <v>16.66</v>
      </c>
      <c r="H59" s="64">
        <f t="shared" si="0"/>
        <v>16.66</v>
      </c>
      <c r="I59" s="65">
        <f t="shared" si="1"/>
        <v>1442.48</v>
      </c>
      <c r="J59" s="65">
        <f t="shared" si="2"/>
        <v>0</v>
      </c>
      <c r="K59" s="65">
        <f t="shared" si="3"/>
        <v>1028.76</v>
      </c>
      <c r="L59" s="65">
        <f t="shared" si="4"/>
        <v>1028.76</v>
      </c>
    </row>
    <row r="60" spans="1:12" s="48" customFormat="1" ht="12.75">
      <c r="A60" s="86" t="s">
        <v>189</v>
      </c>
      <c r="B60" s="87" t="s">
        <v>130</v>
      </c>
      <c r="C60" s="88"/>
      <c r="D60" s="67"/>
      <c r="E60" s="92"/>
      <c r="F60" s="74"/>
      <c r="G60" s="69"/>
      <c r="H60" s="64">
        <f t="shared" si="0"/>
        <v>0</v>
      </c>
      <c r="I60" s="65">
        <f t="shared" si="1"/>
        <v>0</v>
      </c>
      <c r="J60" s="65">
        <f t="shared" si="2"/>
        <v>0</v>
      </c>
      <c r="K60" s="65">
        <f t="shared" si="3"/>
        <v>0</v>
      </c>
      <c r="L60" s="65">
        <f t="shared" si="4"/>
        <v>0</v>
      </c>
    </row>
    <row r="61" spans="1:12" s="48" customFormat="1" ht="25.5">
      <c r="A61" s="89" t="s">
        <v>190</v>
      </c>
      <c r="B61" s="90" t="s">
        <v>144</v>
      </c>
      <c r="C61" s="88" t="s">
        <v>107</v>
      </c>
      <c r="D61" s="72">
        <v>4.28</v>
      </c>
      <c r="E61" s="91">
        <v>104.22399999999999</v>
      </c>
      <c r="F61" s="74"/>
      <c r="G61" s="69"/>
      <c r="H61" s="64">
        <f t="shared" si="0"/>
        <v>0</v>
      </c>
      <c r="I61" s="65">
        <f t="shared" si="1"/>
        <v>446.08</v>
      </c>
      <c r="J61" s="65">
        <f t="shared" si="2"/>
        <v>0</v>
      </c>
      <c r="K61" s="65">
        <f t="shared" si="3"/>
        <v>0</v>
      </c>
      <c r="L61" s="65">
        <f t="shared" si="4"/>
        <v>0</v>
      </c>
    </row>
    <row r="62" spans="1:12" s="48" customFormat="1" ht="25.5">
      <c r="A62" s="89" t="s">
        <v>191</v>
      </c>
      <c r="B62" s="90" t="s">
        <v>131</v>
      </c>
      <c r="C62" s="88" t="s">
        <v>107</v>
      </c>
      <c r="D62" s="67">
        <v>10.62</v>
      </c>
      <c r="E62" s="91">
        <v>104.22399999999999</v>
      </c>
      <c r="F62" s="74"/>
      <c r="G62" s="69"/>
      <c r="H62" s="64">
        <f t="shared" si="0"/>
        <v>0</v>
      </c>
      <c r="I62" s="65">
        <f t="shared" si="1"/>
        <v>1106.86</v>
      </c>
      <c r="J62" s="65">
        <f t="shared" si="2"/>
        <v>0</v>
      </c>
      <c r="K62" s="65">
        <f t="shared" si="3"/>
        <v>0</v>
      </c>
      <c r="L62" s="65">
        <f t="shared" si="4"/>
        <v>0</v>
      </c>
    </row>
    <row r="63" spans="1:12" s="48" customFormat="1" ht="12.75">
      <c r="A63" s="86" t="s">
        <v>192</v>
      </c>
      <c r="B63" s="87" t="s">
        <v>132</v>
      </c>
      <c r="C63" s="88"/>
      <c r="D63" s="72"/>
      <c r="E63" s="92"/>
      <c r="F63" s="74"/>
      <c r="G63" s="69"/>
      <c r="H63" s="64">
        <f t="shared" si="0"/>
        <v>0</v>
      </c>
      <c r="I63" s="65">
        <f t="shared" si="1"/>
        <v>0</v>
      </c>
      <c r="J63" s="65">
        <f t="shared" si="2"/>
        <v>0</v>
      </c>
      <c r="K63" s="65">
        <f t="shared" si="3"/>
        <v>0</v>
      </c>
      <c r="L63" s="65">
        <f t="shared" si="4"/>
        <v>0</v>
      </c>
    </row>
    <row r="64" spans="1:12" s="48" customFormat="1" ht="51">
      <c r="A64" s="89" t="s">
        <v>193</v>
      </c>
      <c r="B64" s="90" t="s">
        <v>133</v>
      </c>
      <c r="C64" s="88" t="s">
        <v>107</v>
      </c>
      <c r="D64" s="72">
        <v>20.69</v>
      </c>
      <c r="E64" s="91">
        <v>3.3600000000000003</v>
      </c>
      <c r="F64" s="74"/>
      <c r="G64" s="69"/>
      <c r="H64" s="64">
        <f t="shared" si="0"/>
        <v>0</v>
      </c>
      <c r="I64" s="65">
        <f t="shared" si="1"/>
        <v>69.52</v>
      </c>
      <c r="J64" s="65">
        <f t="shared" si="2"/>
        <v>0</v>
      </c>
      <c r="K64" s="65">
        <f t="shared" si="3"/>
        <v>0</v>
      </c>
      <c r="L64" s="65">
        <f t="shared" si="4"/>
        <v>0</v>
      </c>
    </row>
    <row r="65" spans="1:12" s="48" customFormat="1" ht="12.75">
      <c r="A65" s="86" t="s">
        <v>194</v>
      </c>
      <c r="B65" s="87" t="s">
        <v>87</v>
      </c>
      <c r="C65" s="88"/>
      <c r="D65" s="67"/>
      <c r="E65" s="92"/>
      <c r="F65" s="74"/>
      <c r="G65" s="69"/>
      <c r="H65" s="64">
        <f t="shared" si="0"/>
        <v>0</v>
      </c>
      <c r="I65" s="65">
        <f t="shared" si="1"/>
        <v>0</v>
      </c>
      <c r="J65" s="65">
        <f t="shared" si="2"/>
        <v>0</v>
      </c>
      <c r="K65" s="65">
        <f t="shared" si="3"/>
        <v>0</v>
      </c>
      <c r="L65" s="65">
        <f t="shared" si="4"/>
        <v>0</v>
      </c>
    </row>
    <row r="66" spans="1:12" s="48" customFormat="1" ht="51">
      <c r="A66" s="89" t="s">
        <v>195</v>
      </c>
      <c r="B66" s="90" t="s">
        <v>108</v>
      </c>
      <c r="C66" s="88" t="s">
        <v>107</v>
      </c>
      <c r="D66" s="67">
        <v>103.46</v>
      </c>
      <c r="E66" s="91">
        <v>24.08</v>
      </c>
      <c r="F66" s="68">
        <v>23.32</v>
      </c>
      <c r="G66" s="69"/>
      <c r="H66" s="64">
        <f t="shared" si="0"/>
        <v>23.32</v>
      </c>
      <c r="I66" s="65">
        <f t="shared" si="1"/>
        <v>2491.32</v>
      </c>
      <c r="J66" s="65">
        <f t="shared" si="2"/>
        <v>2412.69</v>
      </c>
      <c r="K66" s="65">
        <f t="shared" si="3"/>
        <v>0</v>
      </c>
      <c r="L66" s="65">
        <f t="shared" si="4"/>
        <v>2412.69</v>
      </c>
    </row>
    <row r="67" spans="1:12" s="48" customFormat="1" ht="38.25">
      <c r="A67" s="89" t="s">
        <v>196</v>
      </c>
      <c r="B67" s="90" t="s">
        <v>145</v>
      </c>
      <c r="C67" s="88" t="s">
        <v>107</v>
      </c>
      <c r="D67" s="67">
        <v>56.97</v>
      </c>
      <c r="E67" s="91">
        <v>24.08</v>
      </c>
      <c r="F67" s="68">
        <v>23.32</v>
      </c>
      <c r="G67" s="69"/>
      <c r="H67" s="64">
        <f t="shared" si="0"/>
        <v>23.32</v>
      </c>
      <c r="I67" s="65">
        <f t="shared" si="1"/>
        <v>1371.84</v>
      </c>
      <c r="J67" s="65">
        <f t="shared" si="2"/>
        <v>1328.54</v>
      </c>
      <c r="K67" s="65">
        <f t="shared" si="3"/>
        <v>0</v>
      </c>
      <c r="L67" s="65">
        <f t="shared" si="4"/>
        <v>1328.54</v>
      </c>
    </row>
    <row r="68" spans="1:12" s="48" customFormat="1" ht="12.75">
      <c r="A68" s="86" t="s">
        <v>197</v>
      </c>
      <c r="B68" s="87" t="s">
        <v>146</v>
      </c>
      <c r="C68" s="88"/>
      <c r="D68" s="67"/>
      <c r="E68" s="92"/>
      <c r="F68" s="74"/>
      <c r="G68" s="69"/>
      <c r="H68" s="64">
        <f t="shared" si="0"/>
        <v>0</v>
      </c>
      <c r="I68" s="65">
        <f t="shared" si="1"/>
        <v>0</v>
      </c>
      <c r="J68" s="65">
        <f t="shared" si="2"/>
        <v>0</v>
      </c>
      <c r="K68" s="65">
        <f t="shared" si="3"/>
        <v>0</v>
      </c>
      <c r="L68" s="65">
        <f t="shared" si="4"/>
        <v>0</v>
      </c>
    </row>
    <row r="69" spans="1:12" s="48" customFormat="1" ht="38.25">
      <c r="A69" s="89" t="s">
        <v>198</v>
      </c>
      <c r="B69" s="90" t="s">
        <v>129</v>
      </c>
      <c r="C69" s="88" t="s">
        <v>107</v>
      </c>
      <c r="D69" s="72">
        <v>82.6</v>
      </c>
      <c r="E69" s="91">
        <v>23.36</v>
      </c>
      <c r="F69" s="74"/>
      <c r="G69" s="69"/>
      <c r="H69" s="64">
        <f t="shared" si="0"/>
        <v>0</v>
      </c>
      <c r="I69" s="65">
        <f t="shared" si="1"/>
        <v>1929.54</v>
      </c>
      <c r="J69" s="65">
        <f t="shared" si="2"/>
        <v>0</v>
      </c>
      <c r="K69" s="65">
        <f t="shared" si="3"/>
        <v>0</v>
      </c>
      <c r="L69" s="65">
        <f t="shared" si="4"/>
        <v>0</v>
      </c>
    </row>
    <row r="70" spans="1:12" s="48" customFormat="1" ht="12.75">
      <c r="A70" s="86" t="s">
        <v>199</v>
      </c>
      <c r="B70" s="87" t="s">
        <v>147</v>
      </c>
      <c r="C70" s="88"/>
      <c r="D70" s="67"/>
      <c r="E70" s="92"/>
      <c r="F70" s="74"/>
      <c r="G70" s="69"/>
      <c r="H70" s="64">
        <f t="shared" si="0"/>
        <v>0</v>
      </c>
      <c r="I70" s="65">
        <f t="shared" si="1"/>
        <v>0</v>
      </c>
      <c r="J70" s="65">
        <f t="shared" si="2"/>
        <v>0</v>
      </c>
      <c r="K70" s="65">
        <f t="shared" si="3"/>
        <v>0</v>
      </c>
      <c r="L70" s="65">
        <f t="shared" si="4"/>
        <v>0</v>
      </c>
    </row>
    <row r="71" spans="1:12" s="48" customFormat="1" ht="63.75">
      <c r="A71" s="89" t="s">
        <v>200</v>
      </c>
      <c r="B71" s="90" t="s">
        <v>91</v>
      </c>
      <c r="C71" s="88" t="s">
        <v>90</v>
      </c>
      <c r="D71" s="67">
        <v>1123.81</v>
      </c>
      <c r="E71" s="91">
        <v>1</v>
      </c>
      <c r="F71" s="74"/>
      <c r="G71" s="69"/>
      <c r="H71" s="64">
        <f t="shared" si="0"/>
        <v>0</v>
      </c>
      <c r="I71" s="65">
        <f t="shared" si="1"/>
        <v>1123.81</v>
      </c>
      <c r="J71" s="65">
        <f t="shared" si="2"/>
        <v>0</v>
      </c>
      <c r="K71" s="65">
        <f t="shared" si="3"/>
        <v>0</v>
      </c>
      <c r="L71" s="65">
        <f t="shared" si="4"/>
        <v>0</v>
      </c>
    </row>
    <row r="72" spans="1:12" s="48" customFormat="1" ht="12.75">
      <c r="A72" s="86" t="s">
        <v>201</v>
      </c>
      <c r="B72" s="87" t="s">
        <v>148</v>
      </c>
      <c r="C72" s="88"/>
      <c r="D72" s="67"/>
      <c r="E72" s="92"/>
      <c r="F72" s="74"/>
      <c r="G72" s="69"/>
      <c r="H72" s="64">
        <f t="shared" si="0"/>
        <v>0</v>
      </c>
      <c r="I72" s="65">
        <f t="shared" si="1"/>
        <v>0</v>
      </c>
      <c r="J72" s="65">
        <f t="shared" si="2"/>
        <v>0</v>
      </c>
      <c r="K72" s="65">
        <f t="shared" si="3"/>
        <v>0</v>
      </c>
      <c r="L72" s="65">
        <f t="shared" si="4"/>
        <v>0</v>
      </c>
    </row>
    <row r="73" spans="1:12" s="48" customFormat="1" ht="38.25">
      <c r="A73" s="89" t="s">
        <v>202</v>
      </c>
      <c r="B73" s="90" t="s">
        <v>149</v>
      </c>
      <c r="C73" s="88" t="s">
        <v>137</v>
      </c>
      <c r="D73" s="67">
        <v>120.77</v>
      </c>
      <c r="E73" s="93">
        <v>1</v>
      </c>
      <c r="F73" s="74"/>
      <c r="G73" s="69"/>
      <c r="H73" s="64">
        <f t="shared" si="0"/>
        <v>0</v>
      </c>
      <c r="I73" s="65">
        <f t="shared" si="1"/>
        <v>120.77</v>
      </c>
      <c r="J73" s="65">
        <f t="shared" si="2"/>
        <v>0</v>
      </c>
      <c r="K73" s="65">
        <f t="shared" si="3"/>
        <v>0</v>
      </c>
      <c r="L73" s="65">
        <f t="shared" si="4"/>
        <v>0</v>
      </c>
    </row>
    <row r="74" spans="1:12" s="48" customFormat="1" ht="51">
      <c r="A74" s="89" t="s">
        <v>203</v>
      </c>
      <c r="B74" s="90" t="s">
        <v>150</v>
      </c>
      <c r="C74" s="94" t="s">
        <v>137</v>
      </c>
      <c r="D74" s="67">
        <v>102.94</v>
      </c>
      <c r="E74" s="93">
        <v>1</v>
      </c>
      <c r="F74" s="74"/>
      <c r="G74" s="69"/>
      <c r="H74" s="64">
        <f t="shared" si="0"/>
        <v>0</v>
      </c>
      <c r="I74" s="65">
        <f t="shared" si="1"/>
        <v>102.94</v>
      </c>
      <c r="J74" s="65">
        <f t="shared" si="2"/>
        <v>0</v>
      </c>
      <c r="K74" s="65">
        <f t="shared" si="3"/>
        <v>0</v>
      </c>
      <c r="L74" s="65">
        <f t="shared" si="4"/>
        <v>0</v>
      </c>
    </row>
    <row r="75" spans="1:12" s="48" customFormat="1" ht="38.25">
      <c r="A75" s="89" t="s">
        <v>204</v>
      </c>
      <c r="B75" s="90" t="s">
        <v>151</v>
      </c>
      <c r="C75" s="88" t="s">
        <v>90</v>
      </c>
      <c r="D75" s="67">
        <v>43.63</v>
      </c>
      <c r="E75" s="91">
        <v>1</v>
      </c>
      <c r="F75" s="74"/>
      <c r="G75" s="69"/>
      <c r="H75" s="64">
        <f t="shared" si="0"/>
        <v>0</v>
      </c>
      <c r="I75" s="65">
        <f t="shared" si="1"/>
        <v>43.63</v>
      </c>
      <c r="J75" s="65">
        <f t="shared" si="2"/>
        <v>0</v>
      </c>
      <c r="K75" s="65">
        <f t="shared" si="3"/>
        <v>0</v>
      </c>
      <c r="L75" s="65">
        <f t="shared" si="4"/>
        <v>0</v>
      </c>
    </row>
    <row r="76" spans="1:12" s="48" customFormat="1" ht="63.75">
      <c r="A76" s="89" t="s">
        <v>205</v>
      </c>
      <c r="B76" s="90" t="s">
        <v>152</v>
      </c>
      <c r="C76" s="88" t="s">
        <v>137</v>
      </c>
      <c r="D76" s="67">
        <v>184.77</v>
      </c>
      <c r="E76" s="91">
        <v>3</v>
      </c>
      <c r="F76" s="74"/>
      <c r="G76" s="69"/>
      <c r="H76" s="64">
        <f>G76+F76</f>
        <v>0</v>
      </c>
      <c r="I76" s="65">
        <f>ROUND(E76*D76,2)</f>
        <v>554.31</v>
      </c>
      <c r="J76" s="65">
        <f>ROUND(F76*D76,2)</f>
        <v>0</v>
      </c>
      <c r="K76" s="65">
        <f>ROUND(D76*G76,2)</f>
        <v>0</v>
      </c>
      <c r="L76" s="65">
        <f>K76+J76</f>
        <v>0</v>
      </c>
    </row>
    <row r="77" spans="1:12" ht="14.25">
      <c r="A77" s="75"/>
      <c r="B77" s="76"/>
      <c r="C77" s="77"/>
      <c r="D77" s="78"/>
      <c r="E77" s="79"/>
      <c r="F77" s="65"/>
      <c r="G77" s="80"/>
      <c r="H77" s="64"/>
      <c r="I77" s="81">
        <f>SUM(I9:I76)</f>
        <v>102256.17999999996</v>
      </c>
      <c r="J77" s="81">
        <f>SUM(J9:J76)</f>
        <v>40052.22000000001</v>
      </c>
      <c r="K77" s="81">
        <f>SUM(K9:K76)</f>
        <v>33057.58</v>
      </c>
      <c r="L77" s="81">
        <f>SUM(L9:L76)</f>
        <v>73109.8</v>
      </c>
    </row>
    <row r="78" spans="1:12" ht="14.25">
      <c r="A78" s="104" t="s">
        <v>210</v>
      </c>
      <c r="B78" s="104"/>
      <c r="C78" s="104"/>
      <c r="D78" s="104"/>
      <c r="E78" s="104"/>
      <c r="F78" s="104"/>
      <c r="G78" s="104"/>
      <c r="H78" s="104"/>
      <c r="I78" s="82"/>
      <c r="J78" s="64"/>
      <c r="K78" s="65"/>
      <c r="L78" s="65"/>
    </row>
    <row r="79" spans="9:11" ht="14.25">
      <c r="I79" s="60"/>
      <c r="K79" s="51"/>
    </row>
    <row r="80" ht="14.25">
      <c r="K80" s="52"/>
    </row>
    <row r="81" spans="10:11" ht="14.25">
      <c r="J81" s="50"/>
      <c r="K81" s="63">
        <v>102256.18</v>
      </c>
    </row>
    <row r="82" ht="14.25">
      <c r="K82" s="52"/>
    </row>
    <row r="83" ht="14.25">
      <c r="K83" s="52"/>
    </row>
  </sheetData>
  <sheetProtection/>
  <mergeCells count="16">
    <mergeCell ref="A78:H78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conditionalFormatting sqref="B9:C10 C11:C14 B29:C29 A28:A36 A60:A62">
    <cfRule type="expression" priority="191" dxfId="382" stopIfTrue="1">
      <formula>'BM2'!#REF!&gt;'BM2'!#REF!</formula>
    </cfRule>
  </conditionalFormatting>
  <conditionalFormatting sqref="B9:C10 C11:C14 B29:C29 A28:A36 A60:A62">
    <cfRule type="expression" priority="189" dxfId="383" stopIfTrue="1">
      <formula>'BM2'!#REF!=0</formula>
    </cfRule>
    <cfRule type="expression" priority="190" dxfId="384">
      <formula>'BM2'!#REF!&lt;'BM2'!#REF!</formula>
    </cfRule>
  </conditionalFormatting>
  <conditionalFormatting sqref="B15:C15">
    <cfRule type="expression" priority="180" dxfId="383" stopIfTrue="1">
      <formula>'BM2'!#REF!=0</formula>
    </cfRule>
    <cfRule type="expression" priority="181" dxfId="384">
      <formula>'BM2'!#REF!&lt;'BM2'!#REF!</formula>
    </cfRule>
    <cfRule type="expression" priority="182" dxfId="382" stopIfTrue="1">
      <formula>'BM2'!#REF!&gt;'BM2'!#REF!</formula>
    </cfRule>
  </conditionalFormatting>
  <conditionalFormatting sqref="B18:C18">
    <cfRule type="expression" priority="146" dxfId="383" stopIfTrue="1">
      <formula>'BM2'!#REF!=0</formula>
    </cfRule>
    <cfRule type="expression" priority="147" dxfId="384">
      <formula>'BM2'!#REF!&lt;'BM2'!#REF!</formula>
    </cfRule>
    <cfRule type="expression" priority="148" dxfId="382" stopIfTrue="1">
      <formula>'BM2'!#REF!&gt;'BM2'!#REF!</formula>
    </cfRule>
  </conditionalFormatting>
  <conditionalFormatting sqref="B22:C22">
    <cfRule type="expression" priority="167" dxfId="382" stopIfTrue="1">
      <formula>'BM2'!#REF!&gt;'BM2'!#REF!</formula>
    </cfRule>
  </conditionalFormatting>
  <conditionalFormatting sqref="B22:C22">
    <cfRule type="expression" priority="165" dxfId="383" stopIfTrue="1">
      <formula>'BM2'!#REF!=0</formula>
    </cfRule>
    <cfRule type="expression" priority="166" dxfId="384">
      <formula>'BM2'!#REF!&lt;'BM2'!#REF!</formula>
    </cfRule>
  </conditionalFormatting>
  <conditionalFormatting sqref="B26:C26">
    <cfRule type="expression" priority="179" dxfId="382" stopIfTrue="1">
      <formula>'BM2'!#REF!&gt;'BM2'!#REF!</formula>
    </cfRule>
  </conditionalFormatting>
  <conditionalFormatting sqref="B26:C26 C40:C41">
    <cfRule type="expression" priority="178" dxfId="384">
      <formula>'BM2'!#REF!&lt;'BM2'!#REF!</formula>
    </cfRule>
  </conditionalFormatting>
  <conditionalFormatting sqref="B34:C34">
    <cfRule type="expression" priority="186" dxfId="383" stopIfTrue="1">
      <formula>'BM2'!#REF!=0</formula>
    </cfRule>
    <cfRule type="expression" priority="187" dxfId="384">
      <formula>'BM2'!#REF!&lt;'BM2'!#REF!</formula>
    </cfRule>
    <cfRule type="expression" priority="188" dxfId="382" stopIfTrue="1">
      <formula>'BM2'!#REF!&gt;'BM2'!#REF!</formula>
    </cfRule>
  </conditionalFormatting>
  <conditionalFormatting sqref="B37:C37">
    <cfRule type="expression" priority="161" dxfId="383" stopIfTrue="1">
      <formula>'BM2'!#REF!=0</formula>
    </cfRule>
    <cfRule type="expression" priority="162" dxfId="384">
      <formula>'BM2'!#REF!&lt;'BM2'!#REF!</formula>
    </cfRule>
    <cfRule type="expression" priority="163" dxfId="382" stopIfTrue="1">
      <formula>'BM2'!#REF!&gt;'BM2'!#REF!</formula>
    </cfRule>
  </conditionalFormatting>
  <conditionalFormatting sqref="B39:C39">
    <cfRule type="expression" priority="158" dxfId="383" stopIfTrue="1">
      <formula>'BM2'!#REF!=0</formula>
    </cfRule>
    <cfRule type="expression" priority="159" dxfId="384">
      <formula>'BM2'!#REF!&lt;'BM2'!#REF!</formula>
    </cfRule>
    <cfRule type="expression" priority="160" dxfId="382" stopIfTrue="1">
      <formula>'BM2'!#REF!&gt;'BM2'!#REF!</formula>
    </cfRule>
  </conditionalFormatting>
  <conditionalFormatting sqref="B42:C42">
    <cfRule type="expression" priority="151" dxfId="383" stopIfTrue="1">
      <formula>'BM2'!#REF!=0</formula>
    </cfRule>
    <cfRule type="expression" priority="152" dxfId="384">
      <formula>'BM2'!#REF!&lt;'BM2'!#REF!</formula>
    </cfRule>
    <cfRule type="expression" priority="153" dxfId="382" stopIfTrue="1">
      <formula>'BM2'!#REF!&gt;'BM2'!#REF!</formula>
    </cfRule>
  </conditionalFormatting>
  <conditionalFormatting sqref="B44:C44">
    <cfRule type="expression" priority="133" dxfId="383" stopIfTrue="1">
      <formula>'BM2'!#REF!=0</formula>
    </cfRule>
    <cfRule type="expression" priority="134" dxfId="384">
      <formula>'BM2'!#REF!&lt;'BM2'!#REF!</formula>
    </cfRule>
    <cfRule type="expression" priority="135" dxfId="382" stopIfTrue="1">
      <formula>'BM2'!#REF!&gt;'BM2'!#REF!</formula>
    </cfRule>
  </conditionalFormatting>
  <conditionalFormatting sqref="C16:C17">
    <cfRule type="expression" priority="171" dxfId="383" stopIfTrue="1">
      <formula>'BM2'!#REF!=0</formula>
    </cfRule>
    <cfRule type="expression" priority="172" dxfId="384">
      <formula>'BM2'!#REF!&lt;'BM2'!#REF!</formula>
    </cfRule>
    <cfRule type="expression" priority="173" dxfId="382" stopIfTrue="1">
      <formula>'BM2'!#REF!&gt;'BM2'!#REF!</formula>
    </cfRule>
  </conditionalFormatting>
  <conditionalFormatting sqref="C19:C20">
    <cfRule type="expression" priority="145" dxfId="382" stopIfTrue="1">
      <formula>'BM2'!#REF!&gt;'BM2'!#REF!</formula>
    </cfRule>
    <cfRule type="expression" priority="149" dxfId="383" stopIfTrue="1">
      <formula>'BM2'!#REF!=0</formula>
    </cfRule>
    <cfRule type="expression" priority="150" dxfId="384">
      <formula>'BM2'!#REF!&lt;'BM2'!#REF!</formula>
    </cfRule>
  </conditionalFormatting>
  <conditionalFormatting sqref="C21">
    <cfRule type="expression" priority="139" dxfId="383" stopIfTrue="1">
      <formula>'BM2'!#REF!=0</formula>
    </cfRule>
    <cfRule type="expression" priority="140" dxfId="384">
      <formula>'BM2'!#REF!&lt;'BM2'!#REF!</formula>
    </cfRule>
    <cfRule type="expression" priority="141" dxfId="382" stopIfTrue="1">
      <formula>'BM2'!#REF!&gt;'BM2'!#REF!</formula>
    </cfRule>
  </conditionalFormatting>
  <conditionalFormatting sqref="C23:C24">
    <cfRule type="expression" priority="164" dxfId="382" stopIfTrue="1">
      <formula>'BM2'!#REF!&gt;'BM2'!#REF!</formula>
    </cfRule>
  </conditionalFormatting>
  <conditionalFormatting sqref="C23:C25">
    <cfRule type="expression" priority="142" dxfId="383" stopIfTrue="1">
      <formula>'BM2'!#REF!=0</formula>
    </cfRule>
    <cfRule type="expression" priority="143" dxfId="384">
      <formula>'BM2'!#REF!&lt;'BM2'!#REF!</formula>
    </cfRule>
  </conditionalFormatting>
  <conditionalFormatting sqref="C25">
    <cfRule type="expression" priority="144" dxfId="382" stopIfTrue="1">
      <formula>'BM2'!#REF!&gt;'BM2'!#REF!</formula>
    </cfRule>
  </conditionalFormatting>
  <conditionalFormatting sqref="C27:C28">
    <cfRule type="expression" priority="174" dxfId="383" stopIfTrue="1">
      <formula>'BM2'!#REF!=0</formula>
    </cfRule>
    <cfRule type="expression" priority="175" dxfId="384">
      <formula>'BM2'!#REF!&lt;'BM2'!#REF!</formula>
    </cfRule>
    <cfRule type="expression" priority="176" dxfId="382" stopIfTrue="1">
      <formula>'BM2'!#REF!&gt;'BM2'!#REF!</formula>
    </cfRule>
  </conditionalFormatting>
  <conditionalFormatting sqref="C30:C33">
    <cfRule type="expression" priority="183" dxfId="383" stopIfTrue="1">
      <formula>'BM2'!#REF!=0</formula>
    </cfRule>
    <cfRule type="expression" priority="184" dxfId="384">
      <formula>'BM2'!#REF!&lt;'BM2'!#REF!</formula>
    </cfRule>
    <cfRule type="expression" priority="185" dxfId="382" stopIfTrue="1">
      <formula>'BM2'!#REF!&gt;'BM2'!#REF!</formula>
    </cfRule>
  </conditionalFormatting>
  <conditionalFormatting sqref="C35:C36">
    <cfRule type="expression" priority="168" dxfId="383" stopIfTrue="1">
      <formula>'BM2'!#REF!=0</formula>
    </cfRule>
    <cfRule type="expression" priority="169" dxfId="384">
      <formula>'BM2'!#REF!&lt;'BM2'!#REF!</formula>
    </cfRule>
    <cfRule type="expression" priority="170" dxfId="382" stopIfTrue="1">
      <formula>'BM2'!#REF!&gt;'BM2'!#REF!</formula>
    </cfRule>
  </conditionalFormatting>
  <conditionalFormatting sqref="C38">
    <cfRule type="expression" priority="155" dxfId="383" stopIfTrue="1">
      <formula>'BM2'!#REF!=0</formula>
    </cfRule>
    <cfRule type="expression" priority="156" dxfId="384">
      <formula>'BM2'!#REF!&lt;'BM2'!#REF!</formula>
    </cfRule>
    <cfRule type="expression" priority="157" dxfId="382" stopIfTrue="1">
      <formula>'BM2'!#REF!&gt;'BM2'!#REF!</formula>
    </cfRule>
  </conditionalFormatting>
  <conditionalFormatting sqref="C40:C41">
    <cfRule type="expression" priority="154" dxfId="382" stopIfTrue="1">
      <formula>'BM2'!#REF!&gt;'BM2'!#REF!</formula>
    </cfRule>
  </conditionalFormatting>
  <conditionalFormatting sqref="C40:C41 B26:C26">
    <cfRule type="expression" priority="177" dxfId="383" stopIfTrue="1">
      <formula>'BM2'!#REF!=0</formula>
    </cfRule>
  </conditionalFormatting>
  <conditionalFormatting sqref="C43">
    <cfRule type="expression" priority="136" dxfId="383" stopIfTrue="1">
      <formula>'BM2'!#REF!=0</formula>
    </cfRule>
    <cfRule type="expression" priority="137" dxfId="384">
      <formula>'BM2'!#REF!&lt;'BM2'!#REF!</formula>
    </cfRule>
    <cfRule type="expression" priority="138" dxfId="382" stopIfTrue="1">
      <formula>'BM2'!#REF!&gt;'BM2'!#REF!</formula>
    </cfRule>
  </conditionalFormatting>
  <conditionalFormatting sqref="C45:C47">
    <cfRule type="expression" priority="130" dxfId="383" stopIfTrue="1">
      <formula>'BM2'!#REF!=0</formula>
    </cfRule>
    <cfRule type="expression" priority="131" dxfId="384">
      <formula>'BM2'!#REF!&lt;'BM2'!#REF!</formula>
    </cfRule>
    <cfRule type="expression" priority="132" dxfId="382" stopIfTrue="1">
      <formula>'BM2'!#REF!&gt;'BM2'!#REF!</formula>
    </cfRule>
  </conditionalFormatting>
  <conditionalFormatting sqref="B48:C48">
    <cfRule type="expression" priority="129" dxfId="382" stopIfTrue="1">
      <formula>'BM2'!#REF!&gt;'BM2'!#REF!</formula>
    </cfRule>
  </conditionalFormatting>
  <conditionalFormatting sqref="B48:C48">
    <cfRule type="expression" priority="127" dxfId="383" stopIfTrue="1">
      <formula>'BM2'!#REF!=0</formula>
    </cfRule>
    <cfRule type="expression" priority="128" dxfId="384">
      <formula>'BM2'!#REF!&lt;'BM2'!#REF!</formula>
    </cfRule>
  </conditionalFormatting>
  <conditionalFormatting sqref="B49:C49">
    <cfRule type="expression" priority="126" dxfId="382" stopIfTrue="1">
      <formula>'BM2'!#REF!&gt;'BM2'!#REF!</formula>
    </cfRule>
  </conditionalFormatting>
  <conditionalFormatting sqref="B49:C49">
    <cfRule type="expression" priority="124" dxfId="383" stopIfTrue="1">
      <formula>'BM2'!#REF!=0</formula>
    </cfRule>
    <cfRule type="expression" priority="125" dxfId="384">
      <formula>'BM2'!#REF!&lt;'BM2'!#REF!</formula>
    </cfRule>
  </conditionalFormatting>
  <conditionalFormatting sqref="B52:C52">
    <cfRule type="expression" priority="123" dxfId="382" stopIfTrue="1">
      <formula>'BM2'!#REF!&gt;'BM2'!#REF!</formula>
    </cfRule>
  </conditionalFormatting>
  <conditionalFormatting sqref="B52:C52">
    <cfRule type="expression" priority="121" dxfId="383" stopIfTrue="1">
      <formula>'BM2'!#REF!=0</formula>
    </cfRule>
    <cfRule type="expression" priority="122" dxfId="384">
      <formula>'BM2'!#REF!&lt;'BM2'!#REF!</formula>
    </cfRule>
  </conditionalFormatting>
  <conditionalFormatting sqref="B55:C55 C56">
    <cfRule type="expression" priority="120" dxfId="382" stopIfTrue="1">
      <formula>'BM2'!#REF!&gt;'BM2'!#REF!</formula>
    </cfRule>
  </conditionalFormatting>
  <conditionalFormatting sqref="B55:C55 C56">
    <cfRule type="expression" priority="118" dxfId="383" stopIfTrue="1">
      <formula>'BM2'!#REF!=0</formula>
    </cfRule>
    <cfRule type="expression" priority="119" dxfId="384">
      <formula>'BM2'!#REF!&lt;'BM2'!#REF!</formula>
    </cfRule>
  </conditionalFormatting>
  <conditionalFormatting sqref="B60:C60">
    <cfRule type="expression" priority="117" dxfId="382" stopIfTrue="1">
      <formula>'BM2'!#REF!&gt;'BM2'!#REF!</formula>
    </cfRule>
  </conditionalFormatting>
  <conditionalFormatting sqref="B60:C60">
    <cfRule type="expression" priority="115" dxfId="383" stopIfTrue="1">
      <formula>'BM2'!#REF!=0</formula>
    </cfRule>
    <cfRule type="expression" priority="116" dxfId="384">
      <formula>'BM2'!#REF!&lt;'BM2'!#REF!</formula>
    </cfRule>
  </conditionalFormatting>
  <conditionalFormatting sqref="B65:C65">
    <cfRule type="expression" priority="114" dxfId="382" stopIfTrue="1">
      <formula>'BM2'!#REF!&gt;'BM2'!#REF!</formula>
    </cfRule>
  </conditionalFormatting>
  <conditionalFormatting sqref="B65:C65">
    <cfRule type="expression" priority="112" dxfId="383" stopIfTrue="1">
      <formula>'BM2'!#REF!=0</formula>
    </cfRule>
    <cfRule type="expression" priority="113" dxfId="384">
      <formula>'BM2'!#REF!&lt;'BM2'!#REF!</formula>
    </cfRule>
  </conditionalFormatting>
  <conditionalFormatting sqref="B68:C68">
    <cfRule type="expression" priority="111" dxfId="382" stopIfTrue="1">
      <formula>'BM2'!#REF!&gt;'BM2'!#REF!</formula>
    </cfRule>
  </conditionalFormatting>
  <conditionalFormatting sqref="B68:C68">
    <cfRule type="expression" priority="109" dxfId="383" stopIfTrue="1">
      <formula>'BM2'!#REF!=0</formula>
    </cfRule>
    <cfRule type="expression" priority="110" dxfId="384">
      <formula>'BM2'!#REF!&lt;'BM2'!#REF!</formula>
    </cfRule>
  </conditionalFormatting>
  <conditionalFormatting sqref="C51">
    <cfRule type="expression" priority="106" dxfId="383" stopIfTrue="1">
      <formula>'BM2'!#REF!=0</formula>
    </cfRule>
    <cfRule type="expression" priority="107" dxfId="384">
      <formula>'BM2'!#REF!&lt;'BM2'!#REF!</formula>
    </cfRule>
    <cfRule type="expression" priority="108" dxfId="382" stopIfTrue="1">
      <formula>'BM2'!#REF!&gt;'BM2'!#REF!</formula>
    </cfRule>
  </conditionalFormatting>
  <conditionalFormatting sqref="C53">
    <cfRule type="expression" priority="105" dxfId="382" stopIfTrue="1">
      <formula>'BM2'!#REF!&gt;'BM2'!#REF!</formula>
    </cfRule>
  </conditionalFormatting>
  <conditionalFormatting sqref="C53">
    <cfRule type="expression" priority="103" dxfId="383" stopIfTrue="1">
      <formula>'BM2'!#REF!=0</formula>
    </cfRule>
    <cfRule type="expression" priority="104" dxfId="384">
      <formula>'BM2'!#REF!&lt;'BM2'!#REF!</formula>
    </cfRule>
  </conditionalFormatting>
  <conditionalFormatting sqref="C54">
    <cfRule type="expression" priority="102" dxfId="382" stopIfTrue="1">
      <formula>'BM2'!#REF!&gt;'BM2'!#REF!</formula>
    </cfRule>
  </conditionalFormatting>
  <conditionalFormatting sqref="C54">
    <cfRule type="expression" priority="100" dxfId="383" stopIfTrue="1">
      <formula>'BM2'!#REF!=0</formula>
    </cfRule>
    <cfRule type="expression" priority="101" dxfId="384">
      <formula>'BM2'!#REF!&lt;'BM2'!#REF!</formula>
    </cfRule>
  </conditionalFormatting>
  <conditionalFormatting sqref="C57:C59">
    <cfRule type="expression" priority="97" dxfId="383" stopIfTrue="1">
      <formula>'BM2'!#REF!=0</formula>
    </cfRule>
    <cfRule type="expression" priority="98" dxfId="384">
      <formula>'BM2'!#REF!&lt;'BM2'!#REF!</formula>
    </cfRule>
    <cfRule type="expression" priority="99" dxfId="382" stopIfTrue="1">
      <formula>'BM2'!#REF!&gt;'BM2'!#REF!</formula>
    </cfRule>
  </conditionalFormatting>
  <conditionalFormatting sqref="C62">
    <cfRule type="expression" priority="94" dxfId="383" stopIfTrue="1">
      <formula>'BM2'!#REF!=0</formula>
    </cfRule>
    <cfRule type="expression" priority="95" dxfId="384">
      <formula>'BM2'!#REF!&lt;'BM2'!#REF!</formula>
    </cfRule>
    <cfRule type="expression" priority="96" dxfId="382" stopIfTrue="1">
      <formula>'BM2'!#REF!&gt;'BM2'!#REF!</formula>
    </cfRule>
  </conditionalFormatting>
  <conditionalFormatting sqref="C66">
    <cfRule type="expression" priority="93" dxfId="382" stopIfTrue="1">
      <formula>'BM2'!#REF!&gt;'BM2'!#REF!</formula>
    </cfRule>
  </conditionalFormatting>
  <conditionalFormatting sqref="C66">
    <cfRule type="expression" priority="91" dxfId="383" stopIfTrue="1">
      <formula>'BM2'!#REF!=0</formula>
    </cfRule>
    <cfRule type="expression" priority="92" dxfId="384">
      <formula>'BM2'!#REF!&lt;'BM2'!#REF!</formula>
    </cfRule>
  </conditionalFormatting>
  <conditionalFormatting sqref="C67">
    <cfRule type="expression" priority="90" dxfId="382" stopIfTrue="1">
      <formula>'BM2'!#REF!&gt;'BM2'!#REF!</formula>
    </cfRule>
  </conditionalFormatting>
  <conditionalFormatting sqref="C67">
    <cfRule type="expression" priority="88" dxfId="383" stopIfTrue="1">
      <formula>'BM2'!#REF!=0</formula>
    </cfRule>
    <cfRule type="expression" priority="89" dxfId="384">
      <formula>'BM2'!#REF!&lt;'BM2'!#REF!</formula>
    </cfRule>
  </conditionalFormatting>
  <conditionalFormatting sqref="C69">
    <cfRule type="expression" priority="85" dxfId="383" stopIfTrue="1">
      <formula>'BM2'!#REF!=0</formula>
    </cfRule>
    <cfRule type="expression" priority="86" dxfId="384">
      <formula>'BM2'!#REF!&lt;'BM2'!#REF!</formula>
    </cfRule>
    <cfRule type="expression" priority="87" dxfId="382" stopIfTrue="1">
      <formula>'BM2'!#REF!&gt;'BM2'!#REF!</formula>
    </cfRule>
  </conditionalFormatting>
  <conditionalFormatting sqref="B70:C70">
    <cfRule type="expression" priority="84" dxfId="382" stopIfTrue="1">
      <formula>'BM2'!#REF!&gt;'BM2'!#REF!</formula>
    </cfRule>
  </conditionalFormatting>
  <conditionalFormatting sqref="B70:C70">
    <cfRule type="expression" priority="82" dxfId="383" stopIfTrue="1">
      <formula>'BM2'!#REF!=0</formula>
    </cfRule>
    <cfRule type="expression" priority="83" dxfId="384">
      <formula>'BM2'!#REF!&lt;'BM2'!#REF!</formula>
    </cfRule>
  </conditionalFormatting>
  <conditionalFormatting sqref="C71">
    <cfRule type="expression" priority="79" dxfId="383" stopIfTrue="1">
      <formula>'BM2'!#REF!=0</formula>
    </cfRule>
    <cfRule type="expression" priority="80" dxfId="384">
      <formula>'BM2'!#REF!&lt;'BM2'!#REF!</formula>
    </cfRule>
    <cfRule type="expression" priority="81" dxfId="382" stopIfTrue="1">
      <formula>'BM2'!#REF!&gt;'BM2'!#REF!</formula>
    </cfRule>
  </conditionalFormatting>
  <conditionalFormatting sqref="C50">
    <cfRule type="expression" priority="78" dxfId="382" stopIfTrue="1">
      <formula>'BM2'!#REF!&gt;'BM2'!#REF!</formula>
    </cfRule>
  </conditionalFormatting>
  <conditionalFormatting sqref="C50">
    <cfRule type="expression" priority="76" dxfId="383" stopIfTrue="1">
      <formula>'BM2'!#REF!=0</formula>
    </cfRule>
    <cfRule type="expression" priority="77" dxfId="384">
      <formula>'BM2'!#REF!&lt;'BM2'!#REF!</formula>
    </cfRule>
  </conditionalFormatting>
  <conditionalFormatting sqref="B72:C72">
    <cfRule type="expression" priority="75" dxfId="382" stopIfTrue="1">
      <formula>'BM2'!#REF!&gt;'BM2'!#REF!</formula>
    </cfRule>
  </conditionalFormatting>
  <conditionalFormatting sqref="B72:C72">
    <cfRule type="expression" priority="73" dxfId="383" stopIfTrue="1">
      <formula>'BM2'!#REF!=0</formula>
    </cfRule>
    <cfRule type="expression" priority="74" dxfId="384">
      <formula>'BM2'!#REF!&lt;'BM2'!#REF!</formula>
    </cfRule>
  </conditionalFormatting>
  <conditionalFormatting sqref="C73 C75">
    <cfRule type="expression" priority="72" dxfId="382" stopIfTrue="1">
      <formula>'BM2'!#REF!&gt;'BM2'!#REF!</formula>
    </cfRule>
  </conditionalFormatting>
  <conditionalFormatting sqref="C73 C75">
    <cfRule type="expression" priority="70" dxfId="383" stopIfTrue="1">
      <formula>'BM2'!#REF!=0</formula>
    </cfRule>
    <cfRule type="expression" priority="71" dxfId="384">
      <formula>'BM2'!#REF!&lt;'BM2'!#REF!</formula>
    </cfRule>
  </conditionalFormatting>
  <conditionalFormatting sqref="C76">
    <cfRule type="expression" priority="69" dxfId="382" stopIfTrue="1">
      <formula>'BM2'!#REF!&gt;'BM2'!#REF!</formula>
    </cfRule>
  </conditionalFormatting>
  <conditionalFormatting sqref="C76">
    <cfRule type="expression" priority="67" dxfId="383" stopIfTrue="1">
      <formula>'BM2'!#REF!=0</formula>
    </cfRule>
    <cfRule type="expression" priority="68" dxfId="384">
      <formula>'BM2'!#REF!&lt;'BM2'!#REF!</formula>
    </cfRule>
  </conditionalFormatting>
  <conditionalFormatting sqref="C64">
    <cfRule type="expression" priority="66" dxfId="384">
      <formula>'BM2'!#REF!&lt;'BM2'!#REF!</formula>
    </cfRule>
  </conditionalFormatting>
  <conditionalFormatting sqref="C64">
    <cfRule type="expression" priority="64" dxfId="382" stopIfTrue="1">
      <formula>'BM2'!#REF!&gt;'BM2'!#REF!</formula>
    </cfRule>
  </conditionalFormatting>
  <conditionalFormatting sqref="C64">
    <cfRule type="expression" priority="65" dxfId="383" stopIfTrue="1">
      <formula>'BM2'!#REF!=0</formula>
    </cfRule>
  </conditionalFormatting>
  <conditionalFormatting sqref="B63:C63">
    <cfRule type="expression" priority="63" dxfId="382" stopIfTrue="1">
      <formula>'BM2'!#REF!&gt;'BM2'!#REF!</formula>
    </cfRule>
  </conditionalFormatting>
  <conditionalFormatting sqref="B63:C63">
    <cfRule type="expression" priority="61" dxfId="383" stopIfTrue="1">
      <formula>'BM2'!#REF!=0</formula>
    </cfRule>
    <cfRule type="expression" priority="62" dxfId="384">
      <formula>'BM2'!#REF!&lt;'BM2'!#REF!</formula>
    </cfRule>
  </conditionalFormatting>
  <conditionalFormatting sqref="C61">
    <cfRule type="expression" priority="60" dxfId="382" stopIfTrue="1">
      <formula>'BM2'!#REF!&gt;'BM2'!#REF!</formula>
    </cfRule>
  </conditionalFormatting>
  <conditionalFormatting sqref="C61">
    <cfRule type="expression" priority="58" dxfId="383" stopIfTrue="1">
      <formula>'BM2'!#REF!=0</formula>
    </cfRule>
    <cfRule type="expression" priority="59" dxfId="384">
      <formula>'BM2'!#REF!&lt;'BM2'!#REF!</formula>
    </cfRule>
  </conditionalFormatting>
  <conditionalFormatting sqref="A9:A14 A46:A47 A74 A64 A76">
    <cfRule type="expression" priority="55" dxfId="383" stopIfTrue="1">
      <formula>'BM2'!#REF!=0</formula>
    </cfRule>
    <cfRule type="expression" priority="56" dxfId="384">
      <formula>'BM2'!#REF!&lt;'BM2'!#REF!</formula>
    </cfRule>
  </conditionalFormatting>
  <conditionalFormatting sqref="A15:A17 A22:A25">
    <cfRule type="expression" priority="49" dxfId="383" stopIfTrue="1">
      <formula>'BM2'!#REF!=0</formula>
    </cfRule>
    <cfRule type="expression" priority="50" dxfId="384">
      <formula>'BM2'!#REF!&lt;'BM2'!#REF!</formula>
    </cfRule>
  </conditionalFormatting>
  <conditionalFormatting sqref="A18:A21">
    <cfRule type="expression" priority="37" dxfId="383" stopIfTrue="1">
      <formula>'BM2'!#REF!=0</formula>
    </cfRule>
    <cfRule type="expression" priority="38" dxfId="384">
      <formula>'BM2'!#REF!&lt;'BM2'!#REF!</formula>
    </cfRule>
    <cfRule type="expression" priority="39" dxfId="382" stopIfTrue="1">
      <formula>'BM2'!#REF!&gt;'BM2'!#REF!</formula>
    </cfRule>
  </conditionalFormatting>
  <conditionalFormatting sqref="A26:A27">
    <cfRule type="expression" priority="52" dxfId="383" stopIfTrue="1">
      <formula>'BM2'!#REF!=0</formula>
    </cfRule>
    <cfRule type="expression" priority="53" dxfId="384">
      <formula>'BM2'!#REF!&lt;'BM2'!#REF!</formula>
    </cfRule>
  </conditionalFormatting>
  <conditionalFormatting sqref="A37:A38">
    <cfRule type="expression" priority="46" dxfId="383" stopIfTrue="1">
      <formula>'BM2'!#REF!=0</formula>
    </cfRule>
    <cfRule type="expression" priority="47" dxfId="384">
      <formula>'BM2'!#REF!&lt;'BM2'!#REF!</formula>
    </cfRule>
    <cfRule type="expression" priority="48" dxfId="382" stopIfTrue="1">
      <formula>'BM2'!#REF!&gt;'BM2'!#REF!</formula>
    </cfRule>
  </conditionalFormatting>
  <conditionalFormatting sqref="A39:A41">
    <cfRule type="expression" priority="43" dxfId="383" stopIfTrue="1">
      <formula>'BM2'!#REF!=0</formula>
    </cfRule>
    <cfRule type="expression" priority="44" dxfId="384">
      <formula>'BM2'!#REF!&lt;'BM2'!#REF!</formula>
    </cfRule>
    <cfRule type="expression" priority="45" dxfId="382" stopIfTrue="1">
      <formula>'BM2'!#REF!&gt;'BM2'!#REF!</formula>
    </cfRule>
  </conditionalFormatting>
  <conditionalFormatting sqref="A42:A43">
    <cfRule type="expression" priority="40" dxfId="383" stopIfTrue="1">
      <formula>'BM2'!#REF!=0</formula>
    </cfRule>
    <cfRule type="expression" priority="41" dxfId="384">
      <formula>'BM2'!#REF!&lt;'BM2'!#REF!</formula>
    </cfRule>
    <cfRule type="expression" priority="42" dxfId="382" stopIfTrue="1">
      <formula>'BM2'!#REF!&gt;'BM2'!#REF!</formula>
    </cfRule>
  </conditionalFormatting>
  <conditionalFormatting sqref="A44:A45">
    <cfRule type="expression" priority="34" dxfId="383" stopIfTrue="1">
      <formula>'BM2'!#REF!=0</formula>
    </cfRule>
    <cfRule type="expression" priority="35" dxfId="384">
      <formula>'BM2'!#REF!&lt;'BM2'!#REF!</formula>
    </cfRule>
    <cfRule type="expression" priority="36" dxfId="382" stopIfTrue="1">
      <formula>'BM2'!#REF!&gt;'BM2'!#REF!</formula>
    </cfRule>
  </conditionalFormatting>
  <conditionalFormatting sqref="A9:A14 A46:A47 A74 A64 A76">
    <cfRule type="expression" priority="57" dxfId="382" stopIfTrue="1">
      <formula>'BM2'!#REF!&gt;'BM2'!#REF!</formula>
    </cfRule>
  </conditionalFormatting>
  <conditionalFormatting sqref="A15:A17 A22:A25">
    <cfRule type="expression" priority="51" dxfId="382" stopIfTrue="1">
      <formula>'BM2'!#REF!&gt;'BM2'!#REF!</formula>
    </cfRule>
  </conditionalFormatting>
  <conditionalFormatting sqref="A26:A27">
    <cfRule type="expression" priority="54" dxfId="382" stopIfTrue="1">
      <formula>'BM2'!#REF!&gt;'BM2'!#REF!</formula>
    </cfRule>
  </conditionalFormatting>
  <conditionalFormatting sqref="A48">
    <cfRule type="expression" priority="31" dxfId="383" stopIfTrue="1">
      <formula>'BM2'!#REF!=0</formula>
    </cfRule>
    <cfRule type="expression" priority="32" dxfId="384">
      <formula>'BM2'!#REF!&lt;'BM2'!#REF!</formula>
    </cfRule>
  </conditionalFormatting>
  <conditionalFormatting sqref="A48">
    <cfRule type="expression" priority="33" dxfId="382" stopIfTrue="1">
      <formula>'BM2'!#REF!&gt;'BM2'!#REF!</formula>
    </cfRule>
  </conditionalFormatting>
  <conditionalFormatting sqref="A49:A51">
    <cfRule type="expression" priority="28" dxfId="383" stopIfTrue="1">
      <formula>'BM2'!#REF!=0</formula>
    </cfRule>
    <cfRule type="expression" priority="29" dxfId="384">
      <formula>'BM2'!#REF!&lt;'BM2'!#REF!</formula>
    </cfRule>
  </conditionalFormatting>
  <conditionalFormatting sqref="A49:A51">
    <cfRule type="expression" priority="30" dxfId="382" stopIfTrue="1">
      <formula>'BM2'!#REF!&gt;'BM2'!#REF!</formula>
    </cfRule>
  </conditionalFormatting>
  <conditionalFormatting sqref="A52:A54">
    <cfRule type="expression" priority="25" dxfId="383" stopIfTrue="1">
      <formula>'BM2'!#REF!=0</formula>
    </cfRule>
    <cfRule type="expression" priority="26" dxfId="384">
      <formula>'BM2'!#REF!&lt;'BM2'!#REF!</formula>
    </cfRule>
  </conditionalFormatting>
  <conditionalFormatting sqref="A52:A54">
    <cfRule type="expression" priority="27" dxfId="382" stopIfTrue="1">
      <formula>'BM2'!#REF!&gt;'BM2'!#REF!</formula>
    </cfRule>
  </conditionalFormatting>
  <conditionalFormatting sqref="A55:A59">
    <cfRule type="expression" priority="22" dxfId="383" stopIfTrue="1">
      <formula>'BM2'!#REF!=0</formula>
    </cfRule>
    <cfRule type="expression" priority="23" dxfId="384">
      <formula>'BM2'!#REF!&lt;'BM2'!#REF!</formula>
    </cfRule>
  </conditionalFormatting>
  <conditionalFormatting sqref="A55:A59">
    <cfRule type="expression" priority="24" dxfId="382" stopIfTrue="1">
      <formula>'BM2'!#REF!&gt;'BM2'!#REF!</formula>
    </cfRule>
  </conditionalFormatting>
  <conditionalFormatting sqref="A65:A67">
    <cfRule type="expression" priority="19" dxfId="383" stopIfTrue="1">
      <formula>'BM2'!#REF!=0</formula>
    </cfRule>
    <cfRule type="expression" priority="20" dxfId="384">
      <formula>'BM2'!#REF!&lt;'BM2'!#REF!</formula>
    </cfRule>
  </conditionalFormatting>
  <conditionalFormatting sqref="A65:A67">
    <cfRule type="expression" priority="21" dxfId="382" stopIfTrue="1">
      <formula>'BM2'!#REF!&gt;'BM2'!#REF!</formula>
    </cfRule>
  </conditionalFormatting>
  <conditionalFormatting sqref="A68:A69">
    <cfRule type="expression" priority="16" dxfId="383" stopIfTrue="1">
      <formula>'BM2'!#REF!=0</formula>
    </cfRule>
    <cfRule type="expression" priority="17" dxfId="384">
      <formula>'BM2'!#REF!&lt;'BM2'!#REF!</formula>
    </cfRule>
  </conditionalFormatting>
  <conditionalFormatting sqref="A68:A69">
    <cfRule type="expression" priority="18" dxfId="382" stopIfTrue="1">
      <formula>'BM2'!#REF!&gt;'BM2'!#REF!</formula>
    </cfRule>
  </conditionalFormatting>
  <conditionalFormatting sqref="A70:A71">
    <cfRule type="expression" priority="13" dxfId="383" stopIfTrue="1">
      <formula>'BM2'!#REF!=0</formula>
    </cfRule>
    <cfRule type="expression" priority="14" dxfId="384">
      <formula>'BM2'!#REF!&lt;'BM2'!#REF!</formula>
    </cfRule>
  </conditionalFormatting>
  <conditionalFormatting sqref="A70:A71">
    <cfRule type="expression" priority="15" dxfId="382" stopIfTrue="1">
      <formula>'BM2'!#REF!&gt;'BM2'!#REF!</formula>
    </cfRule>
  </conditionalFormatting>
  <conditionalFormatting sqref="A72:A73 A75">
    <cfRule type="expression" priority="10" dxfId="383" stopIfTrue="1">
      <formula>'BM2'!#REF!=0</formula>
    </cfRule>
    <cfRule type="expression" priority="11" dxfId="384">
      <formula>'BM2'!#REF!&lt;'BM2'!#REF!</formula>
    </cfRule>
  </conditionalFormatting>
  <conditionalFormatting sqref="A72:A73 A75">
    <cfRule type="expression" priority="12" dxfId="382" stopIfTrue="1">
      <formula>'BM2'!#REF!&gt;'BM2'!#REF!</formula>
    </cfRule>
  </conditionalFormatting>
  <conditionalFormatting sqref="A63">
    <cfRule type="expression" priority="7" dxfId="383" stopIfTrue="1">
      <formula>'BM2'!#REF!=0</formula>
    </cfRule>
    <cfRule type="expression" priority="8" dxfId="384">
      <formula>'BM2'!#REF!&lt;'BM2'!#REF!</formula>
    </cfRule>
  </conditionalFormatting>
  <conditionalFormatting sqref="A63">
    <cfRule type="expression" priority="9" dxfId="382" stopIfTrue="1">
      <formula>'BM2'!#REF!&gt;'BM2'!#REF!</formula>
    </cfRule>
  </conditionalFormatting>
  <conditionalFormatting sqref="D9:L9">
    <cfRule type="expression" priority="6" dxfId="382" stopIfTrue="1">
      <formula>'BM2'!#REF!&gt;'BM2'!#REF!</formula>
    </cfRule>
  </conditionalFormatting>
  <conditionalFormatting sqref="D9:L9">
    <cfRule type="expression" priority="4" dxfId="383" stopIfTrue="1">
      <formula>'BM2'!#REF!=0</formula>
    </cfRule>
    <cfRule type="expression" priority="5" dxfId="384">
      <formula>'BM2'!#REF!&lt;'BM2'!#REF!</formula>
    </cfRule>
  </conditionalFormatting>
  <conditionalFormatting sqref="D48:L48">
    <cfRule type="expression" priority="3" dxfId="382" stopIfTrue="1">
      <formula>'BM2'!#REF!&gt;'BM2'!#REF!</formula>
    </cfRule>
  </conditionalFormatting>
  <conditionalFormatting sqref="D48:L48">
    <cfRule type="expression" priority="1" dxfId="383" stopIfTrue="1">
      <formula>'BM2'!#REF!=0</formula>
    </cfRule>
    <cfRule type="expression" priority="2" dxfId="384">
      <formula>'BM2'!#REF!&lt;'BM2'!#REF!</formula>
    </cfRule>
  </conditionalFormatting>
  <printOptions horizontalCentered="1"/>
  <pageMargins left="0.1968503937007874" right="0.1968503937007874" top="1.5748031496062993" bottom="0.7874015748031497" header="0.31496062992125984" footer="0.31496062992125984"/>
  <pageSetup orientation="landscape" paperSize="9" scale="72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3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6.7109375" style="62" bestFit="1" customWidth="1"/>
    <col min="2" max="2" width="56.7109375" style="49" customWidth="1"/>
    <col min="3" max="3" width="6.421875" style="49" customWidth="1"/>
    <col min="4" max="4" width="13.8515625" style="50" bestFit="1" customWidth="1"/>
    <col min="5" max="5" width="13.140625" style="51" customWidth="1"/>
    <col min="6" max="6" width="10.28125" style="49" customWidth="1"/>
    <col min="7" max="7" width="13.57421875" style="49" bestFit="1" customWidth="1"/>
    <col min="8" max="8" width="10.28125" style="49" bestFit="1" customWidth="1"/>
    <col min="9" max="9" width="14.7109375" style="49" bestFit="1" customWidth="1"/>
    <col min="10" max="10" width="12.8515625" style="49" bestFit="1" customWidth="1"/>
    <col min="11" max="11" width="13.57421875" style="49" bestFit="1" customWidth="1"/>
    <col min="12" max="12" width="12.8515625" style="49" bestFit="1" customWidth="1"/>
    <col min="13" max="16384" width="9.140625" style="49" customWidth="1"/>
  </cols>
  <sheetData>
    <row r="1" spans="1:12" ht="15.75">
      <c r="A1" s="98"/>
      <c r="B1" s="98"/>
      <c r="C1" s="98"/>
      <c r="D1" s="98"/>
      <c r="E1" s="98"/>
      <c r="F1" s="98"/>
      <c r="G1" s="98"/>
      <c r="H1" s="45"/>
      <c r="I1" s="99" t="s">
        <v>99</v>
      </c>
      <c r="J1" s="99"/>
      <c r="K1" s="99"/>
      <c r="L1" s="99"/>
    </row>
    <row r="2" spans="1:12" ht="15.75">
      <c r="A2" s="100" t="s">
        <v>207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5.75">
      <c r="A3" s="101" t="s">
        <v>82</v>
      </c>
      <c r="B3" s="102"/>
      <c r="C3" s="102"/>
      <c r="D3" s="102"/>
      <c r="E3" s="102"/>
      <c r="F3" s="102"/>
      <c r="G3" s="103" t="s">
        <v>103</v>
      </c>
      <c r="H3" s="103"/>
      <c r="I3" s="103"/>
      <c r="J3" s="103"/>
      <c r="K3" s="103"/>
      <c r="L3" s="103"/>
    </row>
    <row r="4" spans="1:12" ht="15.75">
      <c r="A4" s="101" t="s">
        <v>102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24" ht="33" customHeight="1">
      <c r="A5" s="105" t="s">
        <v>101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12" ht="15.75">
      <c r="A6" s="106" t="s">
        <v>100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15.75">
      <c r="A7" s="107" t="s">
        <v>0</v>
      </c>
      <c r="B7" s="107" t="s">
        <v>2</v>
      </c>
      <c r="C7" s="107" t="s">
        <v>1</v>
      </c>
      <c r="D7" s="108" t="s">
        <v>3</v>
      </c>
      <c r="E7" s="109" t="s">
        <v>4</v>
      </c>
      <c r="F7" s="109"/>
      <c r="G7" s="109"/>
      <c r="H7" s="109"/>
      <c r="I7" s="110" t="s">
        <v>5</v>
      </c>
      <c r="J7" s="110"/>
      <c r="K7" s="110"/>
      <c r="L7" s="110"/>
    </row>
    <row r="8" spans="1:12" ht="15.75">
      <c r="A8" s="107"/>
      <c r="B8" s="107"/>
      <c r="C8" s="107"/>
      <c r="D8" s="108"/>
      <c r="E8" s="61" t="s">
        <v>6</v>
      </c>
      <c r="F8" s="47" t="s">
        <v>7</v>
      </c>
      <c r="G8" s="46" t="s">
        <v>8</v>
      </c>
      <c r="H8" s="46" t="s">
        <v>9</v>
      </c>
      <c r="I8" s="46" t="s">
        <v>6</v>
      </c>
      <c r="J8" s="46" t="s">
        <v>7</v>
      </c>
      <c r="K8" s="46" t="s">
        <v>8</v>
      </c>
      <c r="L8" s="46" t="s">
        <v>10</v>
      </c>
    </row>
    <row r="9" spans="1:13" ht="14.25">
      <c r="A9" s="83" t="s">
        <v>13</v>
      </c>
      <c r="B9" s="84" t="s">
        <v>104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49">
        <f>333.33/55.58</f>
        <v>5.99730118747751</v>
      </c>
    </row>
    <row r="10" spans="1:13" s="48" customFormat="1" ht="12.75">
      <c r="A10" s="86" t="s">
        <v>12</v>
      </c>
      <c r="B10" s="87" t="s">
        <v>105</v>
      </c>
      <c r="C10" s="88"/>
      <c r="D10" s="66"/>
      <c r="E10" s="67"/>
      <c r="F10" s="68"/>
      <c r="G10" s="69"/>
      <c r="H10" s="64">
        <f>G10+F10</f>
        <v>0</v>
      </c>
      <c r="I10" s="65">
        <f>E10*D10</f>
        <v>0</v>
      </c>
      <c r="J10" s="65">
        <f>F10*D10</f>
        <v>0</v>
      </c>
      <c r="K10" s="65">
        <f>D10*G10</f>
        <v>0</v>
      </c>
      <c r="L10" s="65">
        <f>K10+J10</f>
        <v>0</v>
      </c>
      <c r="M10" s="48">
        <f>1200+148.5</f>
        <v>1348.5</v>
      </c>
    </row>
    <row r="11" spans="1:12" s="48" customFormat="1" ht="25.5">
      <c r="A11" s="89" t="s">
        <v>153</v>
      </c>
      <c r="B11" s="90" t="s">
        <v>106</v>
      </c>
      <c r="C11" s="88" t="s">
        <v>107</v>
      </c>
      <c r="D11" s="67">
        <v>7.12</v>
      </c>
      <c r="E11" s="91">
        <v>176.41</v>
      </c>
      <c r="F11" s="70"/>
      <c r="G11" s="71">
        <v>176.41</v>
      </c>
      <c r="H11" s="64">
        <f>G11+F11</f>
        <v>176.41</v>
      </c>
      <c r="I11" s="65">
        <f>ROUND(E11*D11,2)</f>
        <v>1256.04</v>
      </c>
      <c r="J11" s="65">
        <f>ROUND(F11*D11,2)</f>
        <v>0</v>
      </c>
      <c r="K11" s="65">
        <f>ROUND(D11*G11,2)</f>
        <v>1256.04</v>
      </c>
      <c r="L11" s="65">
        <f>K11+J11</f>
        <v>1256.04</v>
      </c>
    </row>
    <row r="12" spans="1:13" s="48" customFormat="1" ht="51">
      <c r="A12" s="89" t="s">
        <v>154</v>
      </c>
      <c r="B12" s="90" t="s">
        <v>108</v>
      </c>
      <c r="C12" s="88" t="s">
        <v>107</v>
      </c>
      <c r="D12" s="72">
        <v>103.46</v>
      </c>
      <c r="E12" s="91">
        <v>176.41</v>
      </c>
      <c r="F12" s="68"/>
      <c r="G12" s="69">
        <v>176.41</v>
      </c>
      <c r="H12" s="64">
        <f aca="true" t="shared" si="0" ref="H12:H62">G12+F12</f>
        <v>176.41</v>
      </c>
      <c r="I12" s="65">
        <f aca="true" t="shared" si="1" ref="I12:I62">ROUND(E12*D12,2)</f>
        <v>18251.38</v>
      </c>
      <c r="J12" s="65">
        <f aca="true" t="shared" si="2" ref="J12:J62">ROUND(F12*D12,2)</f>
        <v>0</v>
      </c>
      <c r="K12" s="65">
        <f aca="true" t="shared" si="3" ref="K12:K62">ROUND(D12*G12,2)</f>
        <v>18251.38</v>
      </c>
      <c r="L12" s="65">
        <f aca="true" t="shared" si="4" ref="L12:L62">K12+J12</f>
        <v>18251.38</v>
      </c>
      <c r="M12" s="48">
        <f>400+45</f>
        <v>445</v>
      </c>
    </row>
    <row r="13" spans="1:12" s="59" customFormat="1" ht="38.25">
      <c r="A13" s="89" t="s">
        <v>155</v>
      </c>
      <c r="B13" s="90" t="s">
        <v>109</v>
      </c>
      <c r="C13" s="88" t="s">
        <v>107</v>
      </c>
      <c r="D13" s="67">
        <v>14.59</v>
      </c>
      <c r="E13" s="91">
        <v>176.41</v>
      </c>
      <c r="F13" s="73"/>
      <c r="G13" s="69">
        <v>176.41</v>
      </c>
      <c r="H13" s="64">
        <f t="shared" si="0"/>
        <v>176.41</v>
      </c>
      <c r="I13" s="65">
        <f t="shared" si="1"/>
        <v>2573.82</v>
      </c>
      <c r="J13" s="65">
        <f t="shared" si="2"/>
        <v>0</v>
      </c>
      <c r="K13" s="65">
        <f t="shared" si="3"/>
        <v>2573.82</v>
      </c>
      <c r="L13" s="65">
        <f t="shared" si="4"/>
        <v>2573.82</v>
      </c>
    </row>
    <row r="14" spans="1:12" s="48" customFormat="1" ht="51">
      <c r="A14" s="89" t="s">
        <v>156</v>
      </c>
      <c r="B14" s="90" t="s">
        <v>110</v>
      </c>
      <c r="C14" s="88" t="s">
        <v>111</v>
      </c>
      <c r="D14" s="67">
        <v>1559.37</v>
      </c>
      <c r="E14" s="91">
        <v>0.5</v>
      </c>
      <c r="F14" s="68"/>
      <c r="G14" s="69"/>
      <c r="H14" s="64">
        <f t="shared" si="0"/>
        <v>0</v>
      </c>
      <c r="I14" s="65">
        <f t="shared" si="1"/>
        <v>779.69</v>
      </c>
      <c r="J14" s="65">
        <f t="shared" si="2"/>
        <v>0</v>
      </c>
      <c r="K14" s="65">
        <f t="shared" si="3"/>
        <v>0</v>
      </c>
      <c r="L14" s="65">
        <f t="shared" si="4"/>
        <v>0</v>
      </c>
    </row>
    <row r="15" spans="1:12" s="48" customFormat="1" ht="12.75">
      <c r="A15" s="86" t="s">
        <v>14</v>
      </c>
      <c r="B15" s="87" t="s">
        <v>112</v>
      </c>
      <c r="C15" s="88"/>
      <c r="D15" s="67"/>
      <c r="E15" s="92"/>
      <c r="F15" s="68"/>
      <c r="G15" s="69"/>
      <c r="H15" s="64">
        <f t="shared" si="0"/>
        <v>0</v>
      </c>
      <c r="I15" s="65">
        <f t="shared" si="1"/>
        <v>0</v>
      </c>
      <c r="J15" s="65">
        <f t="shared" si="2"/>
        <v>0</v>
      </c>
      <c r="K15" s="65">
        <f t="shared" si="3"/>
        <v>0</v>
      </c>
      <c r="L15" s="65">
        <f t="shared" si="4"/>
        <v>0</v>
      </c>
    </row>
    <row r="16" spans="1:12" s="59" customFormat="1" ht="25.5">
      <c r="A16" s="89" t="s">
        <v>157</v>
      </c>
      <c r="B16" s="90" t="s">
        <v>83</v>
      </c>
      <c r="C16" s="88" t="s">
        <v>113</v>
      </c>
      <c r="D16" s="67">
        <v>55.14</v>
      </c>
      <c r="E16" s="91">
        <v>1.88</v>
      </c>
      <c r="F16" s="73"/>
      <c r="G16" s="69"/>
      <c r="H16" s="64">
        <f t="shared" si="0"/>
        <v>0</v>
      </c>
      <c r="I16" s="65">
        <f t="shared" si="1"/>
        <v>103.66</v>
      </c>
      <c r="J16" s="65">
        <f t="shared" si="2"/>
        <v>0</v>
      </c>
      <c r="K16" s="65">
        <f t="shared" si="3"/>
        <v>0</v>
      </c>
      <c r="L16" s="65">
        <f t="shared" si="4"/>
        <v>0</v>
      </c>
    </row>
    <row r="17" spans="1:12" s="48" customFormat="1" ht="38.25">
      <c r="A17" s="89" t="s">
        <v>158</v>
      </c>
      <c r="B17" s="90" t="s">
        <v>114</v>
      </c>
      <c r="C17" s="88" t="s">
        <v>107</v>
      </c>
      <c r="D17" s="67">
        <v>57.6</v>
      </c>
      <c r="E17" s="91">
        <v>11.67</v>
      </c>
      <c r="F17" s="68"/>
      <c r="G17" s="69"/>
      <c r="H17" s="64">
        <f t="shared" si="0"/>
        <v>0</v>
      </c>
      <c r="I17" s="65">
        <f t="shared" si="1"/>
        <v>672.19</v>
      </c>
      <c r="J17" s="65">
        <f t="shared" si="2"/>
        <v>0</v>
      </c>
      <c r="K17" s="65">
        <f t="shared" si="3"/>
        <v>0</v>
      </c>
      <c r="L17" s="65">
        <f t="shared" si="4"/>
        <v>0</v>
      </c>
    </row>
    <row r="18" spans="1:12" s="59" customFormat="1" ht="25.5">
      <c r="A18" s="86" t="s">
        <v>15</v>
      </c>
      <c r="B18" s="87" t="s">
        <v>115</v>
      </c>
      <c r="C18" s="95"/>
      <c r="D18" s="96"/>
      <c r="E18" s="92"/>
      <c r="F18" s="69"/>
      <c r="G18" s="69"/>
      <c r="H18" s="97">
        <f t="shared" si="0"/>
        <v>0</v>
      </c>
      <c r="I18" s="81">
        <f t="shared" si="1"/>
        <v>0</v>
      </c>
      <c r="J18" s="81">
        <f t="shared" si="2"/>
        <v>0</v>
      </c>
      <c r="K18" s="81">
        <f t="shared" si="3"/>
        <v>0</v>
      </c>
      <c r="L18" s="81">
        <f t="shared" si="4"/>
        <v>0</v>
      </c>
    </row>
    <row r="19" spans="1:12" s="59" customFormat="1" ht="38.25">
      <c r="A19" s="89" t="s">
        <v>93</v>
      </c>
      <c r="B19" s="90" t="s">
        <v>84</v>
      </c>
      <c r="C19" s="88" t="s">
        <v>107</v>
      </c>
      <c r="D19" s="67">
        <v>12.88</v>
      </c>
      <c r="E19" s="91">
        <v>7.6</v>
      </c>
      <c r="F19" s="73"/>
      <c r="G19" s="69"/>
      <c r="H19" s="64">
        <f t="shared" si="0"/>
        <v>0</v>
      </c>
      <c r="I19" s="65">
        <f t="shared" si="1"/>
        <v>97.89</v>
      </c>
      <c r="J19" s="65">
        <f t="shared" si="2"/>
        <v>0</v>
      </c>
      <c r="K19" s="65">
        <f t="shared" si="3"/>
        <v>0</v>
      </c>
      <c r="L19" s="65">
        <f t="shared" si="4"/>
        <v>0</v>
      </c>
    </row>
    <row r="20" spans="1:12" s="48" customFormat="1" ht="25.5">
      <c r="A20" s="89" t="s">
        <v>94</v>
      </c>
      <c r="B20" s="90" t="s">
        <v>85</v>
      </c>
      <c r="C20" s="88" t="s">
        <v>107</v>
      </c>
      <c r="D20" s="67">
        <v>3.18</v>
      </c>
      <c r="E20" s="91">
        <v>64.1325</v>
      </c>
      <c r="F20" s="68"/>
      <c r="G20" s="69"/>
      <c r="H20" s="64">
        <f t="shared" si="0"/>
        <v>0</v>
      </c>
      <c r="I20" s="65">
        <f t="shared" si="1"/>
        <v>203.94</v>
      </c>
      <c r="J20" s="65">
        <f t="shared" si="2"/>
        <v>0</v>
      </c>
      <c r="K20" s="65">
        <f t="shared" si="3"/>
        <v>0</v>
      </c>
      <c r="L20" s="65">
        <f t="shared" si="4"/>
        <v>0</v>
      </c>
    </row>
    <row r="21" spans="1:12" s="48" customFormat="1" ht="76.5">
      <c r="A21" s="89" t="s">
        <v>95</v>
      </c>
      <c r="B21" s="90" t="s">
        <v>116</v>
      </c>
      <c r="C21" s="88" t="s">
        <v>107</v>
      </c>
      <c r="D21" s="67">
        <v>42.75</v>
      </c>
      <c r="E21" s="91">
        <v>64.1325</v>
      </c>
      <c r="F21" s="68"/>
      <c r="G21" s="69"/>
      <c r="H21" s="64">
        <f t="shared" si="0"/>
        <v>0</v>
      </c>
      <c r="I21" s="65">
        <f t="shared" si="1"/>
        <v>2741.66</v>
      </c>
      <c r="J21" s="65">
        <f t="shared" si="2"/>
        <v>0</v>
      </c>
      <c r="K21" s="65">
        <f t="shared" si="3"/>
        <v>0</v>
      </c>
      <c r="L21" s="65">
        <f t="shared" si="4"/>
        <v>0</v>
      </c>
    </row>
    <row r="22" spans="1:12" s="59" customFormat="1" ht="12.75">
      <c r="A22" s="86" t="s">
        <v>159</v>
      </c>
      <c r="B22" s="87" t="s">
        <v>117</v>
      </c>
      <c r="C22" s="88"/>
      <c r="D22" s="72"/>
      <c r="E22" s="92"/>
      <c r="F22" s="73"/>
      <c r="G22" s="69"/>
      <c r="H22" s="64">
        <f t="shared" si="0"/>
        <v>0</v>
      </c>
      <c r="I22" s="65">
        <f t="shared" si="1"/>
        <v>0</v>
      </c>
      <c r="J22" s="65">
        <f t="shared" si="2"/>
        <v>0</v>
      </c>
      <c r="K22" s="65">
        <f t="shared" si="3"/>
        <v>0</v>
      </c>
      <c r="L22" s="65">
        <f t="shared" si="4"/>
        <v>0</v>
      </c>
    </row>
    <row r="23" spans="1:12" s="48" customFormat="1" ht="51">
      <c r="A23" s="89" t="s">
        <v>160</v>
      </c>
      <c r="B23" s="90" t="s">
        <v>118</v>
      </c>
      <c r="C23" s="88" t="s">
        <v>107</v>
      </c>
      <c r="D23" s="67">
        <v>4.95</v>
      </c>
      <c r="E23" s="91">
        <v>87.49</v>
      </c>
      <c r="F23" s="68"/>
      <c r="G23" s="69"/>
      <c r="H23" s="64">
        <f t="shared" si="0"/>
        <v>0</v>
      </c>
      <c r="I23" s="65">
        <f t="shared" si="1"/>
        <v>433.08</v>
      </c>
      <c r="J23" s="65">
        <f t="shared" si="2"/>
        <v>0</v>
      </c>
      <c r="K23" s="65">
        <f t="shared" si="3"/>
        <v>0</v>
      </c>
      <c r="L23" s="65">
        <f t="shared" si="4"/>
        <v>0</v>
      </c>
    </row>
    <row r="24" spans="1:12" s="48" customFormat="1" ht="63.75">
      <c r="A24" s="89" t="s">
        <v>161</v>
      </c>
      <c r="B24" s="90" t="s">
        <v>88</v>
      </c>
      <c r="C24" s="88" t="s">
        <v>107</v>
      </c>
      <c r="D24" s="67">
        <v>44.64</v>
      </c>
      <c r="E24" s="91">
        <v>23.35</v>
      </c>
      <c r="F24" s="68"/>
      <c r="G24" s="69"/>
      <c r="H24" s="64">
        <f t="shared" si="0"/>
        <v>0</v>
      </c>
      <c r="I24" s="65">
        <f t="shared" si="1"/>
        <v>1042.34</v>
      </c>
      <c r="J24" s="65">
        <f t="shared" si="2"/>
        <v>0</v>
      </c>
      <c r="K24" s="65">
        <f t="shared" si="3"/>
        <v>0</v>
      </c>
      <c r="L24" s="65">
        <f t="shared" si="4"/>
        <v>0</v>
      </c>
    </row>
    <row r="25" spans="1:12" s="48" customFormat="1" ht="76.5">
      <c r="A25" s="89" t="s">
        <v>162</v>
      </c>
      <c r="B25" s="90" t="s">
        <v>119</v>
      </c>
      <c r="C25" s="88" t="s">
        <v>107</v>
      </c>
      <c r="D25" s="67">
        <v>43.33</v>
      </c>
      <c r="E25" s="91">
        <v>64.13</v>
      </c>
      <c r="F25" s="68"/>
      <c r="G25" s="69"/>
      <c r="H25" s="64">
        <f t="shared" si="0"/>
        <v>0</v>
      </c>
      <c r="I25" s="65">
        <f t="shared" si="1"/>
        <v>2778.75</v>
      </c>
      <c r="J25" s="65">
        <f t="shared" si="2"/>
        <v>0</v>
      </c>
      <c r="K25" s="65">
        <f t="shared" si="3"/>
        <v>0</v>
      </c>
      <c r="L25" s="65">
        <f t="shared" si="4"/>
        <v>0</v>
      </c>
    </row>
    <row r="26" spans="1:12" s="48" customFormat="1" ht="12.75">
      <c r="A26" s="86" t="s">
        <v>163</v>
      </c>
      <c r="B26" s="87" t="s">
        <v>120</v>
      </c>
      <c r="C26" s="88"/>
      <c r="D26" s="67"/>
      <c r="E26" s="92"/>
      <c r="F26" s="68"/>
      <c r="G26" s="69"/>
      <c r="H26" s="64">
        <f t="shared" si="0"/>
        <v>0</v>
      </c>
      <c r="I26" s="65">
        <f t="shared" si="1"/>
        <v>0</v>
      </c>
      <c r="J26" s="65">
        <f t="shared" si="2"/>
        <v>0</v>
      </c>
      <c r="K26" s="65">
        <f t="shared" si="3"/>
        <v>0</v>
      </c>
      <c r="L26" s="65">
        <f t="shared" si="4"/>
        <v>0</v>
      </c>
    </row>
    <row r="27" spans="1:12" s="48" customFormat="1" ht="25.5">
      <c r="A27" s="89" t="s">
        <v>164</v>
      </c>
      <c r="B27" s="90" t="s">
        <v>121</v>
      </c>
      <c r="C27" s="88" t="s">
        <v>113</v>
      </c>
      <c r="D27" s="72">
        <v>35.74</v>
      </c>
      <c r="E27" s="91">
        <v>7.5</v>
      </c>
      <c r="F27" s="68"/>
      <c r="G27" s="69"/>
      <c r="H27" s="64">
        <f t="shared" si="0"/>
        <v>0</v>
      </c>
      <c r="I27" s="65">
        <f t="shared" si="1"/>
        <v>268.05</v>
      </c>
      <c r="J27" s="65">
        <f t="shared" si="2"/>
        <v>0</v>
      </c>
      <c r="K27" s="65">
        <f t="shared" si="3"/>
        <v>0</v>
      </c>
      <c r="L27" s="65">
        <f t="shared" si="4"/>
        <v>0</v>
      </c>
    </row>
    <row r="28" spans="1:12" s="48" customFormat="1" ht="51">
      <c r="A28" s="89" t="s">
        <v>165</v>
      </c>
      <c r="B28" s="90" t="s">
        <v>122</v>
      </c>
      <c r="C28" s="88" t="s">
        <v>113</v>
      </c>
      <c r="D28" s="67">
        <v>2800.13</v>
      </c>
      <c r="E28" s="91">
        <v>0.68</v>
      </c>
      <c r="F28" s="68"/>
      <c r="G28" s="69"/>
      <c r="H28" s="64">
        <f t="shared" si="0"/>
        <v>0</v>
      </c>
      <c r="I28" s="65">
        <f t="shared" si="1"/>
        <v>1904.09</v>
      </c>
      <c r="J28" s="65">
        <f t="shared" si="2"/>
        <v>0</v>
      </c>
      <c r="K28" s="65">
        <f t="shared" si="3"/>
        <v>0</v>
      </c>
      <c r="L28" s="65">
        <f t="shared" si="4"/>
        <v>0</v>
      </c>
    </row>
    <row r="29" spans="1:12" s="48" customFormat="1" ht="12.75">
      <c r="A29" s="86" t="s">
        <v>166</v>
      </c>
      <c r="B29" s="87" t="s">
        <v>123</v>
      </c>
      <c r="C29" s="88"/>
      <c r="D29" s="72"/>
      <c r="E29" s="92"/>
      <c r="F29" s="74"/>
      <c r="G29" s="69"/>
      <c r="H29" s="64">
        <f t="shared" si="0"/>
        <v>0</v>
      </c>
      <c r="I29" s="65">
        <f t="shared" si="1"/>
        <v>0</v>
      </c>
      <c r="J29" s="65">
        <f t="shared" si="2"/>
        <v>0</v>
      </c>
      <c r="K29" s="65">
        <f t="shared" si="3"/>
        <v>0</v>
      </c>
      <c r="L29" s="65">
        <f t="shared" si="4"/>
        <v>0</v>
      </c>
    </row>
    <row r="30" spans="1:12" s="48" customFormat="1" ht="12.75">
      <c r="A30" s="89" t="s">
        <v>167</v>
      </c>
      <c r="B30" s="90" t="s">
        <v>124</v>
      </c>
      <c r="C30" s="88" t="s">
        <v>107</v>
      </c>
      <c r="D30" s="67">
        <v>10.95</v>
      </c>
      <c r="E30" s="91">
        <v>163.87</v>
      </c>
      <c r="F30" s="74"/>
      <c r="G30" s="69">
        <v>66</v>
      </c>
      <c r="H30" s="64">
        <f t="shared" si="0"/>
        <v>66</v>
      </c>
      <c r="I30" s="65">
        <f t="shared" si="1"/>
        <v>1794.38</v>
      </c>
      <c r="J30" s="65">
        <f t="shared" si="2"/>
        <v>0</v>
      </c>
      <c r="K30" s="65">
        <f t="shared" si="3"/>
        <v>722.7</v>
      </c>
      <c r="L30" s="65">
        <f t="shared" si="4"/>
        <v>722.7</v>
      </c>
    </row>
    <row r="31" spans="1:12" s="48" customFormat="1" ht="25.5">
      <c r="A31" s="89" t="s">
        <v>168</v>
      </c>
      <c r="B31" s="90" t="s">
        <v>125</v>
      </c>
      <c r="C31" s="88" t="s">
        <v>107</v>
      </c>
      <c r="D31" s="72">
        <v>39.1</v>
      </c>
      <c r="E31" s="91">
        <v>163.87</v>
      </c>
      <c r="F31" s="74"/>
      <c r="G31" s="69">
        <v>66</v>
      </c>
      <c r="H31" s="64">
        <f t="shared" si="0"/>
        <v>66</v>
      </c>
      <c r="I31" s="65">
        <f t="shared" si="1"/>
        <v>6407.32</v>
      </c>
      <c r="J31" s="65">
        <f t="shared" si="2"/>
        <v>0</v>
      </c>
      <c r="K31" s="65">
        <f t="shared" si="3"/>
        <v>2580.6</v>
      </c>
      <c r="L31" s="65">
        <f t="shared" si="4"/>
        <v>2580.6</v>
      </c>
    </row>
    <row r="32" spans="1:12" s="48" customFormat="1" ht="51">
      <c r="A32" s="89" t="s">
        <v>169</v>
      </c>
      <c r="B32" s="90" t="s">
        <v>126</v>
      </c>
      <c r="C32" s="88" t="s">
        <v>107</v>
      </c>
      <c r="D32" s="67">
        <v>39.47</v>
      </c>
      <c r="E32" s="91">
        <v>163.87</v>
      </c>
      <c r="F32" s="74"/>
      <c r="G32" s="69">
        <v>66</v>
      </c>
      <c r="H32" s="64">
        <f t="shared" si="0"/>
        <v>66</v>
      </c>
      <c r="I32" s="65">
        <f t="shared" si="1"/>
        <v>6467.95</v>
      </c>
      <c r="J32" s="65">
        <f t="shared" si="2"/>
        <v>0</v>
      </c>
      <c r="K32" s="65">
        <f t="shared" si="3"/>
        <v>2605.02</v>
      </c>
      <c r="L32" s="65">
        <f t="shared" si="4"/>
        <v>2605.02</v>
      </c>
    </row>
    <row r="33" spans="1:12" s="48" customFormat="1" ht="51">
      <c r="A33" s="89" t="s">
        <v>170</v>
      </c>
      <c r="B33" s="90" t="s">
        <v>89</v>
      </c>
      <c r="C33" s="88" t="s">
        <v>107</v>
      </c>
      <c r="D33" s="67">
        <v>61.75</v>
      </c>
      <c r="E33" s="91">
        <v>163.87</v>
      </c>
      <c r="F33" s="74"/>
      <c r="G33" s="69"/>
      <c r="H33" s="64">
        <f t="shared" si="0"/>
        <v>0</v>
      </c>
      <c r="I33" s="65">
        <f t="shared" si="1"/>
        <v>10118.97</v>
      </c>
      <c r="J33" s="65">
        <f t="shared" si="2"/>
        <v>0</v>
      </c>
      <c r="K33" s="65">
        <f t="shared" si="3"/>
        <v>0</v>
      </c>
      <c r="L33" s="65">
        <f t="shared" si="4"/>
        <v>0</v>
      </c>
    </row>
    <row r="34" spans="1:12" s="48" customFormat="1" ht="12.75">
      <c r="A34" s="86" t="s">
        <v>171</v>
      </c>
      <c r="B34" s="87" t="s">
        <v>127</v>
      </c>
      <c r="C34" s="88"/>
      <c r="D34" s="72"/>
      <c r="E34" s="92"/>
      <c r="F34" s="74"/>
      <c r="G34" s="69"/>
      <c r="H34" s="64">
        <f t="shared" si="0"/>
        <v>0</v>
      </c>
      <c r="I34" s="65">
        <f t="shared" si="1"/>
        <v>0</v>
      </c>
      <c r="J34" s="65">
        <f t="shared" si="2"/>
        <v>0</v>
      </c>
      <c r="K34" s="65">
        <f t="shared" si="3"/>
        <v>0</v>
      </c>
      <c r="L34" s="65">
        <f t="shared" si="4"/>
        <v>0</v>
      </c>
    </row>
    <row r="35" spans="1:12" s="48" customFormat="1" ht="38.25">
      <c r="A35" s="89" t="s">
        <v>172</v>
      </c>
      <c r="B35" s="90" t="s">
        <v>128</v>
      </c>
      <c r="C35" s="88" t="s">
        <v>107</v>
      </c>
      <c r="D35" s="67">
        <v>1.84</v>
      </c>
      <c r="E35" s="91">
        <v>152.83</v>
      </c>
      <c r="F35" s="74"/>
      <c r="G35" s="69">
        <v>152.83</v>
      </c>
      <c r="H35" s="64">
        <f t="shared" si="0"/>
        <v>152.83</v>
      </c>
      <c r="I35" s="65">
        <f t="shared" si="1"/>
        <v>281.21</v>
      </c>
      <c r="J35" s="65">
        <f t="shared" si="2"/>
        <v>0</v>
      </c>
      <c r="K35" s="65">
        <f t="shared" si="3"/>
        <v>281.21</v>
      </c>
      <c r="L35" s="65">
        <f t="shared" si="4"/>
        <v>281.21</v>
      </c>
    </row>
    <row r="36" spans="1:12" s="48" customFormat="1" ht="38.25">
      <c r="A36" s="89" t="s">
        <v>173</v>
      </c>
      <c r="B36" s="90" t="s">
        <v>129</v>
      </c>
      <c r="C36" s="88" t="s">
        <v>107</v>
      </c>
      <c r="D36" s="67">
        <v>82.6</v>
      </c>
      <c r="E36" s="91">
        <v>156.53189999999998</v>
      </c>
      <c r="F36" s="74"/>
      <c r="G36" s="69"/>
      <c r="H36" s="64">
        <f t="shared" si="0"/>
        <v>0</v>
      </c>
      <c r="I36" s="65">
        <f t="shared" si="1"/>
        <v>12929.53</v>
      </c>
      <c r="J36" s="65">
        <f t="shared" si="2"/>
        <v>0</v>
      </c>
      <c r="K36" s="65">
        <f t="shared" si="3"/>
        <v>0</v>
      </c>
      <c r="L36" s="65">
        <f t="shared" si="4"/>
        <v>0</v>
      </c>
    </row>
    <row r="37" spans="1:12" s="48" customFormat="1" ht="12.75">
      <c r="A37" s="86" t="s">
        <v>174</v>
      </c>
      <c r="B37" s="87" t="s">
        <v>130</v>
      </c>
      <c r="C37" s="88"/>
      <c r="D37" s="72"/>
      <c r="E37" s="92"/>
      <c r="F37" s="74"/>
      <c r="G37" s="69"/>
      <c r="H37" s="64">
        <f t="shared" si="0"/>
        <v>0</v>
      </c>
      <c r="I37" s="65">
        <f t="shared" si="1"/>
        <v>0</v>
      </c>
      <c r="J37" s="65">
        <f t="shared" si="2"/>
        <v>0</v>
      </c>
      <c r="K37" s="65">
        <f t="shared" si="3"/>
        <v>0</v>
      </c>
      <c r="L37" s="65">
        <f t="shared" si="4"/>
        <v>0</v>
      </c>
    </row>
    <row r="38" spans="1:12" s="48" customFormat="1" ht="25.5">
      <c r="A38" s="89" t="s">
        <v>175</v>
      </c>
      <c r="B38" s="90" t="s">
        <v>131</v>
      </c>
      <c r="C38" s="88" t="s">
        <v>107</v>
      </c>
      <c r="D38" s="67">
        <v>10.62</v>
      </c>
      <c r="E38" s="91">
        <v>604.4554999999999</v>
      </c>
      <c r="F38" s="74"/>
      <c r="G38" s="69"/>
      <c r="H38" s="64">
        <f t="shared" si="0"/>
        <v>0</v>
      </c>
      <c r="I38" s="65">
        <f t="shared" si="1"/>
        <v>6419.32</v>
      </c>
      <c r="J38" s="65">
        <f t="shared" si="2"/>
        <v>0</v>
      </c>
      <c r="K38" s="65">
        <f t="shared" si="3"/>
        <v>0</v>
      </c>
      <c r="L38" s="65">
        <f t="shared" si="4"/>
        <v>0</v>
      </c>
    </row>
    <row r="39" spans="1:12" s="48" customFormat="1" ht="12.75">
      <c r="A39" s="86" t="s">
        <v>176</v>
      </c>
      <c r="B39" s="87" t="s">
        <v>132</v>
      </c>
      <c r="C39" s="88"/>
      <c r="D39" s="67"/>
      <c r="E39" s="92"/>
      <c r="F39" s="74"/>
      <c r="G39" s="69"/>
      <c r="H39" s="64">
        <f t="shared" si="0"/>
        <v>0</v>
      </c>
      <c r="I39" s="65">
        <f t="shared" si="1"/>
        <v>0</v>
      </c>
      <c r="J39" s="65">
        <f t="shared" si="2"/>
        <v>0</v>
      </c>
      <c r="K39" s="65">
        <f t="shared" si="3"/>
        <v>0</v>
      </c>
      <c r="L39" s="65">
        <f t="shared" si="4"/>
        <v>0</v>
      </c>
    </row>
    <row r="40" spans="1:12" s="48" customFormat="1" ht="51">
      <c r="A40" s="89" t="s">
        <v>177</v>
      </c>
      <c r="B40" s="90" t="s">
        <v>133</v>
      </c>
      <c r="C40" s="88" t="s">
        <v>107</v>
      </c>
      <c r="D40" s="72">
        <v>20.69</v>
      </c>
      <c r="E40" s="91">
        <v>34.44</v>
      </c>
      <c r="F40" s="74"/>
      <c r="G40" s="69"/>
      <c r="H40" s="64">
        <f t="shared" si="0"/>
        <v>0</v>
      </c>
      <c r="I40" s="65">
        <f t="shared" si="1"/>
        <v>712.56</v>
      </c>
      <c r="J40" s="65">
        <f t="shared" si="2"/>
        <v>0</v>
      </c>
      <c r="K40" s="65">
        <f t="shared" si="3"/>
        <v>0</v>
      </c>
      <c r="L40" s="65">
        <f t="shared" si="4"/>
        <v>0</v>
      </c>
    </row>
    <row r="41" spans="1:12" s="48" customFormat="1" ht="38.25">
      <c r="A41" s="89" t="s">
        <v>178</v>
      </c>
      <c r="B41" s="90" t="s">
        <v>134</v>
      </c>
      <c r="C41" s="88" t="s">
        <v>107</v>
      </c>
      <c r="D41" s="72">
        <v>19.96</v>
      </c>
      <c r="E41" s="91">
        <v>9.66</v>
      </c>
      <c r="F41" s="74"/>
      <c r="G41" s="69"/>
      <c r="H41" s="64">
        <f t="shared" si="0"/>
        <v>0</v>
      </c>
      <c r="I41" s="65">
        <f t="shared" si="1"/>
        <v>192.81</v>
      </c>
      <c r="J41" s="65">
        <f t="shared" si="2"/>
        <v>0</v>
      </c>
      <c r="K41" s="65">
        <f t="shared" si="3"/>
        <v>0</v>
      </c>
      <c r="L41" s="65">
        <f t="shared" si="4"/>
        <v>0</v>
      </c>
    </row>
    <row r="42" spans="1:12" s="48" customFormat="1" ht="12.75">
      <c r="A42" s="86" t="s">
        <v>179</v>
      </c>
      <c r="B42" s="87" t="s">
        <v>135</v>
      </c>
      <c r="C42" s="88"/>
      <c r="D42" s="67"/>
      <c r="E42" s="92"/>
      <c r="F42" s="74"/>
      <c r="G42" s="69"/>
      <c r="H42" s="64">
        <f t="shared" si="0"/>
        <v>0</v>
      </c>
      <c r="I42" s="65">
        <f t="shared" si="1"/>
        <v>0</v>
      </c>
      <c r="J42" s="65">
        <f t="shared" si="2"/>
        <v>0</v>
      </c>
      <c r="K42" s="65">
        <f t="shared" si="3"/>
        <v>0</v>
      </c>
      <c r="L42" s="65">
        <f t="shared" si="4"/>
        <v>0</v>
      </c>
    </row>
    <row r="43" spans="1:12" s="48" customFormat="1" ht="63.75">
      <c r="A43" s="89" t="s">
        <v>180</v>
      </c>
      <c r="B43" s="90" t="s">
        <v>91</v>
      </c>
      <c r="C43" s="88" t="s">
        <v>90</v>
      </c>
      <c r="D43" s="67">
        <v>1123.81</v>
      </c>
      <c r="E43" s="91">
        <v>1</v>
      </c>
      <c r="F43" s="74"/>
      <c r="G43" s="69"/>
      <c r="H43" s="64">
        <f t="shared" si="0"/>
        <v>0</v>
      </c>
      <c r="I43" s="65">
        <f t="shared" si="1"/>
        <v>1123.81</v>
      </c>
      <c r="J43" s="65">
        <f t="shared" si="2"/>
        <v>0</v>
      </c>
      <c r="K43" s="65">
        <f t="shared" si="3"/>
        <v>0</v>
      </c>
      <c r="L43" s="65">
        <f t="shared" si="4"/>
        <v>0</v>
      </c>
    </row>
    <row r="44" spans="1:12" s="48" customFormat="1" ht="12.75">
      <c r="A44" s="86" t="s">
        <v>181</v>
      </c>
      <c r="B44" s="87" t="s">
        <v>136</v>
      </c>
      <c r="C44" s="88"/>
      <c r="D44" s="67"/>
      <c r="E44" s="92"/>
      <c r="F44" s="74"/>
      <c r="G44" s="69"/>
      <c r="H44" s="64">
        <f t="shared" si="0"/>
        <v>0</v>
      </c>
      <c r="I44" s="65">
        <f t="shared" si="1"/>
        <v>0</v>
      </c>
      <c r="J44" s="65">
        <f t="shared" si="2"/>
        <v>0</v>
      </c>
      <c r="K44" s="65">
        <f t="shared" si="3"/>
        <v>0</v>
      </c>
      <c r="L44" s="65">
        <f t="shared" si="4"/>
        <v>0</v>
      </c>
    </row>
    <row r="45" spans="1:12" s="48" customFormat="1" ht="38.25">
      <c r="A45" s="89" t="s">
        <v>182</v>
      </c>
      <c r="B45" s="90" t="s">
        <v>92</v>
      </c>
      <c r="C45" s="88" t="s">
        <v>137</v>
      </c>
      <c r="D45" s="67">
        <v>70.78</v>
      </c>
      <c r="E45" s="91">
        <v>5</v>
      </c>
      <c r="F45" s="74"/>
      <c r="G45" s="69"/>
      <c r="H45" s="64">
        <f t="shared" si="0"/>
        <v>0</v>
      </c>
      <c r="I45" s="65">
        <f t="shared" si="1"/>
        <v>353.9</v>
      </c>
      <c r="J45" s="65">
        <f t="shared" si="2"/>
        <v>0</v>
      </c>
      <c r="K45" s="65">
        <f t="shared" si="3"/>
        <v>0</v>
      </c>
      <c r="L45" s="65">
        <f t="shared" si="4"/>
        <v>0</v>
      </c>
    </row>
    <row r="46" spans="1:12" s="48" customFormat="1" ht="38.25">
      <c r="A46" s="89" t="s">
        <v>183</v>
      </c>
      <c r="B46" s="90" t="s">
        <v>138</v>
      </c>
      <c r="C46" s="88" t="s">
        <v>137</v>
      </c>
      <c r="D46" s="67">
        <v>96.83</v>
      </c>
      <c r="E46" s="91">
        <v>5</v>
      </c>
      <c r="F46" s="74"/>
      <c r="G46" s="69"/>
      <c r="H46" s="64">
        <f t="shared" si="0"/>
        <v>0</v>
      </c>
      <c r="I46" s="65">
        <f t="shared" si="1"/>
        <v>484.15</v>
      </c>
      <c r="J46" s="65">
        <f t="shared" si="2"/>
        <v>0</v>
      </c>
      <c r="K46" s="65">
        <f t="shared" si="3"/>
        <v>0</v>
      </c>
      <c r="L46" s="65">
        <f t="shared" si="4"/>
        <v>0</v>
      </c>
    </row>
    <row r="47" spans="1:12" s="48" customFormat="1" ht="12.75">
      <c r="A47" s="89"/>
      <c r="B47" s="90"/>
      <c r="C47" s="88"/>
      <c r="D47" s="67"/>
      <c r="E47" s="91"/>
      <c r="F47" s="74"/>
      <c r="G47" s="69"/>
      <c r="H47" s="64">
        <f t="shared" si="0"/>
        <v>0</v>
      </c>
      <c r="I47" s="65">
        <f t="shared" si="1"/>
        <v>0</v>
      </c>
      <c r="J47" s="65">
        <f t="shared" si="2"/>
        <v>0</v>
      </c>
      <c r="K47" s="65">
        <f t="shared" si="3"/>
        <v>0</v>
      </c>
      <c r="L47" s="65">
        <f t="shared" si="4"/>
        <v>0</v>
      </c>
    </row>
    <row r="48" spans="1:12" s="48" customFormat="1" ht="12.75">
      <c r="A48" s="83" t="s">
        <v>28</v>
      </c>
      <c r="B48" s="84" t="s">
        <v>139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s="48" customFormat="1" ht="12.75">
      <c r="A49" s="86" t="s">
        <v>29</v>
      </c>
      <c r="B49" s="87" t="s">
        <v>86</v>
      </c>
      <c r="C49" s="88"/>
      <c r="D49" s="67"/>
      <c r="E49" s="92"/>
      <c r="F49" s="74"/>
      <c r="G49" s="69"/>
      <c r="H49" s="64">
        <f t="shared" si="0"/>
        <v>0</v>
      </c>
      <c r="I49" s="65">
        <f t="shared" si="1"/>
        <v>0</v>
      </c>
      <c r="J49" s="65">
        <f t="shared" si="2"/>
        <v>0</v>
      </c>
      <c r="K49" s="65">
        <f t="shared" si="3"/>
        <v>0</v>
      </c>
      <c r="L49" s="65">
        <f t="shared" si="4"/>
        <v>0</v>
      </c>
    </row>
    <row r="50" spans="1:12" s="48" customFormat="1" ht="38.25">
      <c r="A50" s="86" t="s">
        <v>96</v>
      </c>
      <c r="B50" s="90" t="s">
        <v>140</v>
      </c>
      <c r="C50" s="88" t="s">
        <v>107</v>
      </c>
      <c r="D50" s="72">
        <v>102.31</v>
      </c>
      <c r="E50" s="91">
        <v>7.84</v>
      </c>
      <c r="F50" s="74"/>
      <c r="G50" s="69">
        <v>7.84</v>
      </c>
      <c r="H50" s="64">
        <f t="shared" si="0"/>
        <v>7.84</v>
      </c>
      <c r="I50" s="65">
        <f t="shared" si="1"/>
        <v>802.11</v>
      </c>
      <c r="J50" s="65">
        <f t="shared" si="2"/>
        <v>0</v>
      </c>
      <c r="K50" s="65">
        <f t="shared" si="3"/>
        <v>802.11</v>
      </c>
      <c r="L50" s="65">
        <f t="shared" si="4"/>
        <v>802.11</v>
      </c>
    </row>
    <row r="51" spans="1:12" s="48" customFormat="1" ht="38.25">
      <c r="A51" s="89" t="s">
        <v>97</v>
      </c>
      <c r="B51" s="90" t="s">
        <v>114</v>
      </c>
      <c r="C51" s="88" t="s">
        <v>107</v>
      </c>
      <c r="D51" s="67">
        <v>57.6</v>
      </c>
      <c r="E51" s="91">
        <v>51.815</v>
      </c>
      <c r="F51" s="74"/>
      <c r="G51" s="69">
        <v>44.6</v>
      </c>
      <c r="H51" s="64">
        <f t="shared" si="0"/>
        <v>44.6</v>
      </c>
      <c r="I51" s="65">
        <f t="shared" si="1"/>
        <v>2984.54</v>
      </c>
      <c r="J51" s="65">
        <f t="shared" si="2"/>
        <v>0</v>
      </c>
      <c r="K51" s="65">
        <f t="shared" si="3"/>
        <v>2568.96</v>
      </c>
      <c r="L51" s="65">
        <f t="shared" si="4"/>
        <v>2568.96</v>
      </c>
    </row>
    <row r="52" spans="1:12" s="48" customFormat="1" ht="12.75">
      <c r="A52" s="86" t="s">
        <v>30</v>
      </c>
      <c r="B52" s="87" t="s">
        <v>141</v>
      </c>
      <c r="C52" s="88"/>
      <c r="D52" s="67"/>
      <c r="E52" s="92"/>
      <c r="F52" s="74"/>
      <c r="G52" s="69"/>
      <c r="H52" s="64">
        <f t="shared" si="0"/>
        <v>0</v>
      </c>
      <c r="I52" s="65">
        <f t="shared" si="1"/>
        <v>0</v>
      </c>
      <c r="J52" s="65">
        <f t="shared" si="2"/>
        <v>0</v>
      </c>
      <c r="K52" s="65">
        <f t="shared" si="3"/>
        <v>0</v>
      </c>
      <c r="L52" s="65">
        <f t="shared" si="4"/>
        <v>0</v>
      </c>
    </row>
    <row r="53" spans="1:12" s="48" customFormat="1" ht="51">
      <c r="A53" s="89" t="s">
        <v>98</v>
      </c>
      <c r="B53" s="90" t="s">
        <v>118</v>
      </c>
      <c r="C53" s="88" t="s">
        <v>107</v>
      </c>
      <c r="D53" s="67">
        <v>4.95</v>
      </c>
      <c r="E53" s="91">
        <v>99.25399999999999</v>
      </c>
      <c r="F53" s="74"/>
      <c r="G53" s="69">
        <v>89.2</v>
      </c>
      <c r="H53" s="64">
        <f t="shared" si="0"/>
        <v>89.2</v>
      </c>
      <c r="I53" s="65">
        <f t="shared" si="1"/>
        <v>491.31</v>
      </c>
      <c r="J53" s="65">
        <f t="shared" si="2"/>
        <v>0</v>
      </c>
      <c r="K53" s="65">
        <f t="shared" si="3"/>
        <v>441.54</v>
      </c>
      <c r="L53" s="65">
        <f t="shared" si="4"/>
        <v>441.54</v>
      </c>
    </row>
    <row r="54" spans="1:12" s="48" customFormat="1" ht="63.75">
      <c r="A54" s="89" t="s">
        <v>184</v>
      </c>
      <c r="B54" s="90" t="s">
        <v>88</v>
      </c>
      <c r="C54" s="88" t="s">
        <v>107</v>
      </c>
      <c r="D54" s="72">
        <v>44.64</v>
      </c>
      <c r="E54" s="91">
        <v>99.25399999999999</v>
      </c>
      <c r="F54" s="74"/>
      <c r="G54" s="69">
        <v>89.2</v>
      </c>
      <c r="H54" s="64">
        <f t="shared" si="0"/>
        <v>89.2</v>
      </c>
      <c r="I54" s="65">
        <f t="shared" si="1"/>
        <v>4430.7</v>
      </c>
      <c r="J54" s="65">
        <f t="shared" si="2"/>
        <v>0</v>
      </c>
      <c r="K54" s="65">
        <f t="shared" si="3"/>
        <v>3981.89</v>
      </c>
      <c r="L54" s="65">
        <f t="shared" si="4"/>
        <v>3981.89</v>
      </c>
    </row>
    <row r="55" spans="1:12" s="48" customFormat="1" ht="12.75">
      <c r="A55" s="86" t="s">
        <v>31</v>
      </c>
      <c r="B55" s="87" t="s">
        <v>142</v>
      </c>
      <c r="C55" s="88"/>
      <c r="D55" s="67"/>
      <c r="E55" s="92"/>
      <c r="F55" s="74"/>
      <c r="G55" s="69"/>
      <c r="H55" s="64">
        <f t="shared" si="0"/>
        <v>0</v>
      </c>
      <c r="I55" s="65">
        <f t="shared" si="1"/>
        <v>0</v>
      </c>
      <c r="J55" s="65">
        <f t="shared" si="2"/>
        <v>0</v>
      </c>
      <c r="K55" s="65">
        <f t="shared" si="3"/>
        <v>0</v>
      </c>
      <c r="L55" s="65">
        <f t="shared" si="4"/>
        <v>0</v>
      </c>
    </row>
    <row r="56" spans="1:12" s="48" customFormat="1" ht="63.75">
      <c r="A56" s="89" t="s">
        <v>185</v>
      </c>
      <c r="B56" s="90" t="s">
        <v>143</v>
      </c>
      <c r="C56" s="88" t="s">
        <v>113</v>
      </c>
      <c r="D56" s="72">
        <v>73.79</v>
      </c>
      <c r="E56" s="91">
        <v>7</v>
      </c>
      <c r="F56" s="74"/>
      <c r="G56" s="69">
        <v>3.33</v>
      </c>
      <c r="H56" s="64">
        <f t="shared" si="0"/>
        <v>3.33</v>
      </c>
      <c r="I56" s="65">
        <f t="shared" si="1"/>
        <v>516.53</v>
      </c>
      <c r="J56" s="65">
        <f t="shared" si="2"/>
        <v>0</v>
      </c>
      <c r="K56" s="65">
        <f t="shared" si="3"/>
        <v>245.72</v>
      </c>
      <c r="L56" s="65">
        <f t="shared" si="4"/>
        <v>245.72</v>
      </c>
    </row>
    <row r="57" spans="1:12" s="48" customFormat="1" ht="25.5">
      <c r="A57" s="89" t="s">
        <v>186</v>
      </c>
      <c r="B57" s="90" t="s">
        <v>125</v>
      </c>
      <c r="C57" s="88" t="s">
        <v>107</v>
      </c>
      <c r="D57" s="72">
        <v>39.1</v>
      </c>
      <c r="E57" s="91">
        <v>23.36</v>
      </c>
      <c r="F57" s="74"/>
      <c r="G57" s="69"/>
      <c r="H57" s="64">
        <f t="shared" si="0"/>
        <v>0</v>
      </c>
      <c r="I57" s="65">
        <f t="shared" si="1"/>
        <v>913.38</v>
      </c>
      <c r="J57" s="65">
        <f t="shared" si="2"/>
        <v>0</v>
      </c>
      <c r="K57" s="65">
        <f t="shared" si="3"/>
        <v>0</v>
      </c>
      <c r="L57" s="65">
        <f t="shared" si="4"/>
        <v>0</v>
      </c>
    </row>
    <row r="58" spans="1:12" s="48" customFormat="1" ht="51">
      <c r="A58" s="89" t="s">
        <v>187</v>
      </c>
      <c r="B58" s="90" t="s">
        <v>126</v>
      </c>
      <c r="C58" s="88" t="s">
        <v>107</v>
      </c>
      <c r="D58" s="67">
        <v>39.47</v>
      </c>
      <c r="E58" s="91">
        <v>23.36</v>
      </c>
      <c r="F58" s="74"/>
      <c r="G58" s="69"/>
      <c r="H58" s="64">
        <f t="shared" si="0"/>
        <v>0</v>
      </c>
      <c r="I58" s="65">
        <f t="shared" si="1"/>
        <v>922.02</v>
      </c>
      <c r="J58" s="65">
        <f t="shared" si="2"/>
        <v>0</v>
      </c>
      <c r="K58" s="65">
        <f t="shared" si="3"/>
        <v>0</v>
      </c>
      <c r="L58" s="65">
        <f t="shared" si="4"/>
        <v>0</v>
      </c>
    </row>
    <row r="59" spans="1:12" s="48" customFormat="1" ht="51">
      <c r="A59" s="89" t="s">
        <v>188</v>
      </c>
      <c r="B59" s="90" t="s">
        <v>89</v>
      </c>
      <c r="C59" s="88" t="s">
        <v>107</v>
      </c>
      <c r="D59" s="67">
        <v>61.75</v>
      </c>
      <c r="E59" s="91">
        <v>23.36</v>
      </c>
      <c r="F59" s="74"/>
      <c r="G59" s="69"/>
      <c r="H59" s="64">
        <f t="shared" si="0"/>
        <v>0</v>
      </c>
      <c r="I59" s="65">
        <f t="shared" si="1"/>
        <v>1442.48</v>
      </c>
      <c r="J59" s="65">
        <f t="shared" si="2"/>
        <v>0</v>
      </c>
      <c r="K59" s="65">
        <f t="shared" si="3"/>
        <v>0</v>
      </c>
      <c r="L59" s="65">
        <f t="shared" si="4"/>
        <v>0</v>
      </c>
    </row>
    <row r="60" spans="1:12" s="48" customFormat="1" ht="12.75">
      <c r="A60" s="86" t="s">
        <v>189</v>
      </c>
      <c r="B60" s="87" t="s">
        <v>130</v>
      </c>
      <c r="C60" s="88"/>
      <c r="D60" s="67"/>
      <c r="E60" s="92"/>
      <c r="F60" s="74"/>
      <c r="G60" s="69"/>
      <c r="H60" s="64">
        <f t="shared" si="0"/>
        <v>0</v>
      </c>
      <c r="I60" s="65">
        <f t="shared" si="1"/>
        <v>0</v>
      </c>
      <c r="J60" s="65">
        <f t="shared" si="2"/>
        <v>0</v>
      </c>
      <c r="K60" s="65">
        <f t="shared" si="3"/>
        <v>0</v>
      </c>
      <c r="L60" s="65">
        <f t="shared" si="4"/>
        <v>0</v>
      </c>
    </row>
    <row r="61" spans="1:12" s="48" customFormat="1" ht="25.5">
      <c r="A61" s="89" t="s">
        <v>190</v>
      </c>
      <c r="B61" s="90" t="s">
        <v>144</v>
      </c>
      <c r="C61" s="88" t="s">
        <v>107</v>
      </c>
      <c r="D61" s="72">
        <v>4.28</v>
      </c>
      <c r="E61" s="91">
        <v>104.22399999999999</v>
      </c>
      <c r="F61" s="74"/>
      <c r="G61" s="69"/>
      <c r="H61" s="64">
        <f t="shared" si="0"/>
        <v>0</v>
      </c>
      <c r="I61" s="65">
        <f t="shared" si="1"/>
        <v>446.08</v>
      </c>
      <c r="J61" s="65">
        <f t="shared" si="2"/>
        <v>0</v>
      </c>
      <c r="K61" s="65">
        <f t="shared" si="3"/>
        <v>0</v>
      </c>
      <c r="L61" s="65">
        <f t="shared" si="4"/>
        <v>0</v>
      </c>
    </row>
    <row r="62" spans="1:12" s="48" customFormat="1" ht="25.5">
      <c r="A62" s="89" t="s">
        <v>191</v>
      </c>
      <c r="B62" s="90" t="s">
        <v>131</v>
      </c>
      <c r="C62" s="88" t="s">
        <v>107</v>
      </c>
      <c r="D62" s="67">
        <v>10.62</v>
      </c>
      <c r="E62" s="91">
        <v>104.22399999999999</v>
      </c>
      <c r="F62" s="74"/>
      <c r="G62" s="69"/>
      <c r="H62" s="64">
        <f t="shared" si="0"/>
        <v>0</v>
      </c>
      <c r="I62" s="65">
        <f t="shared" si="1"/>
        <v>1106.86</v>
      </c>
      <c r="J62" s="65">
        <f t="shared" si="2"/>
        <v>0</v>
      </c>
      <c r="K62" s="65">
        <f t="shared" si="3"/>
        <v>0</v>
      </c>
      <c r="L62" s="65">
        <f t="shared" si="4"/>
        <v>0</v>
      </c>
    </row>
    <row r="63" spans="1:12" s="48" customFormat="1" ht="12.75">
      <c r="A63" s="86" t="s">
        <v>192</v>
      </c>
      <c r="B63" s="87" t="s">
        <v>132</v>
      </c>
      <c r="C63" s="88"/>
      <c r="D63" s="72"/>
      <c r="E63" s="92"/>
      <c r="F63" s="74"/>
      <c r="G63" s="69"/>
      <c r="H63" s="64">
        <f aca="true" t="shared" si="5" ref="H63:H76">G63+F63</f>
        <v>0</v>
      </c>
      <c r="I63" s="65">
        <f aca="true" t="shared" si="6" ref="I63:I76">ROUND(E63*D63,2)</f>
        <v>0</v>
      </c>
      <c r="J63" s="65">
        <f aca="true" t="shared" si="7" ref="J63:J76">ROUND(F63*D63,2)</f>
        <v>0</v>
      </c>
      <c r="K63" s="65">
        <f aca="true" t="shared" si="8" ref="K63:K76">ROUND(D63*G63,2)</f>
        <v>0</v>
      </c>
      <c r="L63" s="65">
        <f aca="true" t="shared" si="9" ref="L63:L76">K63+J63</f>
        <v>0</v>
      </c>
    </row>
    <row r="64" spans="1:12" s="48" customFormat="1" ht="51">
      <c r="A64" s="89" t="s">
        <v>193</v>
      </c>
      <c r="B64" s="90" t="s">
        <v>133</v>
      </c>
      <c r="C64" s="88" t="s">
        <v>107</v>
      </c>
      <c r="D64" s="72">
        <v>20.69</v>
      </c>
      <c r="E64" s="91">
        <v>3.3600000000000003</v>
      </c>
      <c r="F64" s="74"/>
      <c r="G64" s="69"/>
      <c r="H64" s="64">
        <f t="shared" si="5"/>
        <v>0</v>
      </c>
      <c r="I64" s="65">
        <f t="shared" si="6"/>
        <v>69.52</v>
      </c>
      <c r="J64" s="65">
        <f t="shared" si="7"/>
        <v>0</v>
      </c>
      <c r="K64" s="65">
        <f t="shared" si="8"/>
        <v>0</v>
      </c>
      <c r="L64" s="65">
        <f t="shared" si="9"/>
        <v>0</v>
      </c>
    </row>
    <row r="65" spans="1:12" s="48" customFormat="1" ht="12.75">
      <c r="A65" s="86" t="s">
        <v>194</v>
      </c>
      <c r="B65" s="87" t="s">
        <v>87</v>
      </c>
      <c r="C65" s="88"/>
      <c r="D65" s="67"/>
      <c r="E65" s="92"/>
      <c r="F65" s="74"/>
      <c r="G65" s="69"/>
      <c r="H65" s="64">
        <f t="shared" si="5"/>
        <v>0</v>
      </c>
      <c r="I65" s="65">
        <f t="shared" si="6"/>
        <v>0</v>
      </c>
      <c r="J65" s="65">
        <f t="shared" si="7"/>
        <v>0</v>
      </c>
      <c r="K65" s="65">
        <f t="shared" si="8"/>
        <v>0</v>
      </c>
      <c r="L65" s="65">
        <f t="shared" si="9"/>
        <v>0</v>
      </c>
    </row>
    <row r="66" spans="1:12" s="48" customFormat="1" ht="51">
      <c r="A66" s="89" t="s">
        <v>195</v>
      </c>
      <c r="B66" s="90" t="s">
        <v>108</v>
      </c>
      <c r="C66" s="88" t="s">
        <v>107</v>
      </c>
      <c r="D66" s="67">
        <v>103.46</v>
      </c>
      <c r="E66" s="91">
        <v>24.08</v>
      </c>
      <c r="F66" s="74"/>
      <c r="G66" s="69">
        <v>23.32</v>
      </c>
      <c r="H66" s="64">
        <f t="shared" si="5"/>
        <v>23.32</v>
      </c>
      <c r="I66" s="65">
        <f t="shared" si="6"/>
        <v>2491.32</v>
      </c>
      <c r="J66" s="65">
        <f t="shared" si="7"/>
        <v>0</v>
      </c>
      <c r="K66" s="65">
        <f t="shared" si="8"/>
        <v>2412.69</v>
      </c>
      <c r="L66" s="65">
        <f t="shared" si="9"/>
        <v>2412.69</v>
      </c>
    </row>
    <row r="67" spans="1:12" s="48" customFormat="1" ht="38.25">
      <c r="A67" s="89" t="s">
        <v>196</v>
      </c>
      <c r="B67" s="90" t="s">
        <v>145</v>
      </c>
      <c r="C67" s="88" t="s">
        <v>107</v>
      </c>
      <c r="D67" s="67">
        <v>56.97</v>
      </c>
      <c r="E67" s="91">
        <v>24.08</v>
      </c>
      <c r="F67" s="74"/>
      <c r="G67" s="69">
        <v>23.32</v>
      </c>
      <c r="H67" s="64">
        <f t="shared" si="5"/>
        <v>23.32</v>
      </c>
      <c r="I67" s="65">
        <f t="shared" si="6"/>
        <v>1371.84</v>
      </c>
      <c r="J67" s="65">
        <f t="shared" si="7"/>
        <v>0</v>
      </c>
      <c r="K67" s="65">
        <f t="shared" si="8"/>
        <v>1328.54</v>
      </c>
      <c r="L67" s="65">
        <f t="shared" si="9"/>
        <v>1328.54</v>
      </c>
    </row>
    <row r="68" spans="1:12" s="48" customFormat="1" ht="12.75">
      <c r="A68" s="86" t="s">
        <v>197</v>
      </c>
      <c r="B68" s="87" t="s">
        <v>146</v>
      </c>
      <c r="C68" s="88"/>
      <c r="D68" s="67"/>
      <c r="E68" s="92"/>
      <c r="F68" s="74"/>
      <c r="G68" s="69"/>
      <c r="H68" s="64">
        <f t="shared" si="5"/>
        <v>0</v>
      </c>
      <c r="I68" s="65">
        <f t="shared" si="6"/>
        <v>0</v>
      </c>
      <c r="J68" s="65">
        <f t="shared" si="7"/>
        <v>0</v>
      </c>
      <c r="K68" s="65">
        <f t="shared" si="8"/>
        <v>0</v>
      </c>
      <c r="L68" s="65">
        <f t="shared" si="9"/>
        <v>0</v>
      </c>
    </row>
    <row r="69" spans="1:12" s="48" customFormat="1" ht="38.25">
      <c r="A69" s="89" t="s">
        <v>198</v>
      </c>
      <c r="B69" s="90" t="s">
        <v>129</v>
      </c>
      <c r="C69" s="88" t="s">
        <v>107</v>
      </c>
      <c r="D69" s="72">
        <v>82.6</v>
      </c>
      <c r="E69" s="91">
        <v>23.36</v>
      </c>
      <c r="F69" s="74"/>
      <c r="G69" s="69"/>
      <c r="H69" s="64">
        <f t="shared" si="5"/>
        <v>0</v>
      </c>
      <c r="I69" s="65">
        <f t="shared" si="6"/>
        <v>1929.54</v>
      </c>
      <c r="J69" s="65">
        <f t="shared" si="7"/>
        <v>0</v>
      </c>
      <c r="K69" s="65">
        <f t="shared" si="8"/>
        <v>0</v>
      </c>
      <c r="L69" s="65">
        <f t="shared" si="9"/>
        <v>0</v>
      </c>
    </row>
    <row r="70" spans="1:12" s="48" customFormat="1" ht="12.75">
      <c r="A70" s="86" t="s">
        <v>199</v>
      </c>
      <c r="B70" s="87" t="s">
        <v>147</v>
      </c>
      <c r="C70" s="88"/>
      <c r="D70" s="67"/>
      <c r="E70" s="92"/>
      <c r="F70" s="74"/>
      <c r="G70" s="69"/>
      <c r="H70" s="64">
        <f t="shared" si="5"/>
        <v>0</v>
      </c>
      <c r="I70" s="65">
        <f t="shared" si="6"/>
        <v>0</v>
      </c>
      <c r="J70" s="65">
        <f t="shared" si="7"/>
        <v>0</v>
      </c>
      <c r="K70" s="65">
        <f t="shared" si="8"/>
        <v>0</v>
      </c>
      <c r="L70" s="65">
        <f t="shared" si="9"/>
        <v>0</v>
      </c>
    </row>
    <row r="71" spans="1:12" s="48" customFormat="1" ht="63.75">
      <c r="A71" s="89" t="s">
        <v>200</v>
      </c>
      <c r="B71" s="90" t="s">
        <v>91</v>
      </c>
      <c r="C71" s="88" t="s">
        <v>90</v>
      </c>
      <c r="D71" s="67">
        <v>1123.81</v>
      </c>
      <c r="E71" s="91">
        <v>1</v>
      </c>
      <c r="F71" s="74"/>
      <c r="G71" s="69"/>
      <c r="H71" s="64">
        <f t="shared" si="5"/>
        <v>0</v>
      </c>
      <c r="I71" s="65">
        <f t="shared" si="6"/>
        <v>1123.81</v>
      </c>
      <c r="J71" s="65">
        <f t="shared" si="7"/>
        <v>0</v>
      </c>
      <c r="K71" s="65">
        <f t="shared" si="8"/>
        <v>0</v>
      </c>
      <c r="L71" s="65">
        <f t="shared" si="9"/>
        <v>0</v>
      </c>
    </row>
    <row r="72" spans="1:12" s="48" customFormat="1" ht="12.75">
      <c r="A72" s="86" t="s">
        <v>201</v>
      </c>
      <c r="B72" s="87" t="s">
        <v>148</v>
      </c>
      <c r="C72" s="88"/>
      <c r="D72" s="67"/>
      <c r="E72" s="92"/>
      <c r="F72" s="74"/>
      <c r="G72" s="69"/>
      <c r="H72" s="64">
        <f t="shared" si="5"/>
        <v>0</v>
      </c>
      <c r="I72" s="65">
        <f t="shared" si="6"/>
        <v>0</v>
      </c>
      <c r="J72" s="65">
        <f t="shared" si="7"/>
        <v>0</v>
      </c>
      <c r="K72" s="65">
        <f t="shared" si="8"/>
        <v>0</v>
      </c>
      <c r="L72" s="65">
        <f t="shared" si="9"/>
        <v>0</v>
      </c>
    </row>
    <row r="73" spans="1:12" s="48" customFormat="1" ht="38.25">
      <c r="A73" s="89" t="s">
        <v>202</v>
      </c>
      <c r="B73" s="90" t="s">
        <v>149</v>
      </c>
      <c r="C73" s="88" t="s">
        <v>137</v>
      </c>
      <c r="D73" s="67">
        <v>120.77</v>
      </c>
      <c r="E73" s="93">
        <v>1</v>
      </c>
      <c r="F73" s="74"/>
      <c r="G73" s="69"/>
      <c r="H73" s="64">
        <f t="shared" si="5"/>
        <v>0</v>
      </c>
      <c r="I73" s="65">
        <f t="shared" si="6"/>
        <v>120.77</v>
      </c>
      <c r="J73" s="65">
        <f t="shared" si="7"/>
        <v>0</v>
      </c>
      <c r="K73" s="65">
        <f t="shared" si="8"/>
        <v>0</v>
      </c>
      <c r="L73" s="65">
        <f t="shared" si="9"/>
        <v>0</v>
      </c>
    </row>
    <row r="74" spans="1:12" s="48" customFormat="1" ht="51">
      <c r="A74" s="89" t="s">
        <v>203</v>
      </c>
      <c r="B74" s="90" t="s">
        <v>150</v>
      </c>
      <c r="C74" s="94" t="s">
        <v>137</v>
      </c>
      <c r="D74" s="67">
        <v>102.94</v>
      </c>
      <c r="E74" s="93">
        <v>1</v>
      </c>
      <c r="F74" s="74"/>
      <c r="G74" s="69"/>
      <c r="H74" s="64">
        <f t="shared" si="5"/>
        <v>0</v>
      </c>
      <c r="I74" s="65">
        <f t="shared" si="6"/>
        <v>102.94</v>
      </c>
      <c r="J74" s="65">
        <f t="shared" si="7"/>
        <v>0</v>
      </c>
      <c r="K74" s="65">
        <f t="shared" si="8"/>
        <v>0</v>
      </c>
      <c r="L74" s="65">
        <f t="shared" si="9"/>
        <v>0</v>
      </c>
    </row>
    <row r="75" spans="1:12" s="48" customFormat="1" ht="38.25">
      <c r="A75" s="89" t="s">
        <v>204</v>
      </c>
      <c r="B75" s="90" t="s">
        <v>151</v>
      </c>
      <c r="C75" s="88" t="s">
        <v>90</v>
      </c>
      <c r="D75" s="67">
        <v>43.63</v>
      </c>
      <c r="E75" s="91">
        <v>1</v>
      </c>
      <c r="F75" s="74"/>
      <c r="G75" s="69"/>
      <c r="H75" s="64">
        <f t="shared" si="5"/>
        <v>0</v>
      </c>
      <c r="I75" s="65">
        <f t="shared" si="6"/>
        <v>43.63</v>
      </c>
      <c r="J75" s="65">
        <f t="shared" si="7"/>
        <v>0</v>
      </c>
      <c r="K75" s="65">
        <f t="shared" si="8"/>
        <v>0</v>
      </c>
      <c r="L75" s="65">
        <f t="shared" si="9"/>
        <v>0</v>
      </c>
    </row>
    <row r="76" spans="1:12" s="48" customFormat="1" ht="63.75">
      <c r="A76" s="89" t="s">
        <v>205</v>
      </c>
      <c r="B76" s="90" t="s">
        <v>152</v>
      </c>
      <c r="C76" s="88" t="s">
        <v>137</v>
      </c>
      <c r="D76" s="67">
        <v>184.77</v>
      </c>
      <c r="E76" s="91">
        <v>3</v>
      </c>
      <c r="F76" s="74"/>
      <c r="G76" s="69"/>
      <c r="H76" s="64">
        <f t="shared" si="5"/>
        <v>0</v>
      </c>
      <c r="I76" s="65">
        <f t="shared" si="6"/>
        <v>554.31</v>
      </c>
      <c r="J76" s="65">
        <f t="shared" si="7"/>
        <v>0</v>
      </c>
      <c r="K76" s="65">
        <f t="shared" si="8"/>
        <v>0</v>
      </c>
      <c r="L76" s="65">
        <f t="shared" si="9"/>
        <v>0</v>
      </c>
    </row>
    <row r="77" spans="1:12" ht="14.25">
      <c r="A77" s="75"/>
      <c r="B77" s="76"/>
      <c r="C77" s="77"/>
      <c r="D77" s="78"/>
      <c r="E77" s="79"/>
      <c r="F77" s="65"/>
      <c r="G77" s="80"/>
      <c r="H77" s="64"/>
      <c r="I77" s="81">
        <f>SUM(I9:I76)</f>
        <v>102256.17999999996</v>
      </c>
      <c r="J77" s="81">
        <f>SUM(J9:J76)</f>
        <v>0</v>
      </c>
      <c r="K77" s="81">
        <f>SUM(K9:K76)</f>
        <v>40052.22000000001</v>
      </c>
      <c r="L77" s="81">
        <f>SUM(L9:L76)</f>
        <v>40052.22000000001</v>
      </c>
    </row>
    <row r="78" spans="1:12" ht="14.25">
      <c r="A78" s="104" t="s">
        <v>206</v>
      </c>
      <c r="B78" s="104"/>
      <c r="C78" s="104"/>
      <c r="D78" s="104"/>
      <c r="E78" s="104"/>
      <c r="F78" s="104"/>
      <c r="G78" s="104"/>
      <c r="H78" s="104"/>
      <c r="I78" s="82"/>
      <c r="J78" s="64"/>
      <c r="K78" s="65"/>
      <c r="L78" s="65"/>
    </row>
    <row r="79" spans="9:11" ht="14.25">
      <c r="I79" s="60"/>
      <c r="K79" s="51"/>
    </row>
    <row r="80" ht="14.25">
      <c r="K80" s="52"/>
    </row>
    <row r="81" spans="10:11" ht="14.25">
      <c r="J81" s="50"/>
      <c r="K81" s="63">
        <v>102256.18</v>
      </c>
    </row>
    <row r="82" ht="14.25">
      <c r="K82" s="52"/>
    </row>
    <row r="83" ht="14.25">
      <c r="K83" s="52"/>
    </row>
  </sheetData>
  <sheetProtection/>
  <mergeCells count="16">
    <mergeCell ref="A78:H78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conditionalFormatting sqref="B9:C10 C11:C14 B29:C29 A28:A36 A60:A62">
    <cfRule type="expression" priority="191" dxfId="382" stopIfTrue="1">
      <formula>'BM1'!#REF!&gt;'BM1'!#REF!</formula>
    </cfRule>
  </conditionalFormatting>
  <conditionalFormatting sqref="B9:C10 C11:C14 B29:C29 A28:A36 A60:A62">
    <cfRule type="expression" priority="189" dxfId="383" stopIfTrue="1">
      <formula>'BM1'!#REF!=0</formula>
    </cfRule>
    <cfRule type="expression" priority="190" dxfId="384">
      <formula>'BM1'!#REF!&lt;'BM1'!#REF!</formula>
    </cfRule>
  </conditionalFormatting>
  <conditionalFormatting sqref="B15:C15">
    <cfRule type="expression" priority="180" dxfId="383" stopIfTrue="1">
      <formula>'BM1'!#REF!=0</formula>
    </cfRule>
    <cfRule type="expression" priority="181" dxfId="384">
      <formula>'BM1'!#REF!&lt;'BM1'!#REF!</formula>
    </cfRule>
    <cfRule type="expression" priority="182" dxfId="382" stopIfTrue="1">
      <formula>'BM1'!#REF!&gt;'BM1'!#REF!</formula>
    </cfRule>
  </conditionalFormatting>
  <conditionalFormatting sqref="B18:C18">
    <cfRule type="expression" priority="146" dxfId="383" stopIfTrue="1">
      <formula>'BM1'!#REF!=0</formula>
    </cfRule>
    <cfRule type="expression" priority="147" dxfId="384">
      <formula>'BM1'!#REF!&lt;'BM1'!#REF!</formula>
    </cfRule>
    <cfRule type="expression" priority="148" dxfId="382" stopIfTrue="1">
      <formula>'BM1'!#REF!&gt;'BM1'!#REF!</formula>
    </cfRule>
  </conditionalFormatting>
  <conditionalFormatting sqref="B22:C22">
    <cfRule type="expression" priority="167" dxfId="382" stopIfTrue="1">
      <formula>'BM1'!#REF!&gt;'BM1'!#REF!</formula>
    </cfRule>
  </conditionalFormatting>
  <conditionalFormatting sqref="B22:C22">
    <cfRule type="expression" priority="165" dxfId="383" stopIfTrue="1">
      <formula>'BM1'!#REF!=0</formula>
    </cfRule>
    <cfRule type="expression" priority="166" dxfId="384">
      <formula>'BM1'!#REF!&lt;'BM1'!#REF!</formula>
    </cfRule>
  </conditionalFormatting>
  <conditionalFormatting sqref="B26:C26">
    <cfRule type="expression" priority="179" dxfId="382" stopIfTrue="1">
      <formula>'BM1'!#REF!&gt;'BM1'!#REF!</formula>
    </cfRule>
  </conditionalFormatting>
  <conditionalFormatting sqref="B26:C26 C40:C41">
    <cfRule type="expression" priority="178" dxfId="384">
      <formula>'BM1'!#REF!&lt;'BM1'!#REF!</formula>
    </cfRule>
  </conditionalFormatting>
  <conditionalFormatting sqref="B34:C34">
    <cfRule type="expression" priority="186" dxfId="383" stopIfTrue="1">
      <formula>'BM1'!#REF!=0</formula>
    </cfRule>
    <cfRule type="expression" priority="187" dxfId="384">
      <formula>'BM1'!#REF!&lt;'BM1'!#REF!</formula>
    </cfRule>
    <cfRule type="expression" priority="188" dxfId="382" stopIfTrue="1">
      <formula>'BM1'!#REF!&gt;'BM1'!#REF!</formula>
    </cfRule>
  </conditionalFormatting>
  <conditionalFormatting sqref="B37:C37">
    <cfRule type="expression" priority="161" dxfId="383" stopIfTrue="1">
      <formula>'BM1'!#REF!=0</formula>
    </cfRule>
    <cfRule type="expression" priority="162" dxfId="384">
      <formula>'BM1'!#REF!&lt;'BM1'!#REF!</formula>
    </cfRule>
    <cfRule type="expression" priority="163" dxfId="382" stopIfTrue="1">
      <formula>'BM1'!#REF!&gt;'BM1'!#REF!</formula>
    </cfRule>
  </conditionalFormatting>
  <conditionalFormatting sqref="B39:C39">
    <cfRule type="expression" priority="158" dxfId="383" stopIfTrue="1">
      <formula>'BM1'!#REF!=0</formula>
    </cfRule>
    <cfRule type="expression" priority="159" dxfId="384">
      <formula>'BM1'!#REF!&lt;'BM1'!#REF!</formula>
    </cfRule>
    <cfRule type="expression" priority="160" dxfId="382" stopIfTrue="1">
      <formula>'BM1'!#REF!&gt;'BM1'!#REF!</formula>
    </cfRule>
  </conditionalFormatting>
  <conditionalFormatting sqref="B42:C42">
    <cfRule type="expression" priority="151" dxfId="383" stopIfTrue="1">
      <formula>'BM1'!#REF!=0</formula>
    </cfRule>
    <cfRule type="expression" priority="152" dxfId="384">
      <formula>'BM1'!#REF!&lt;'BM1'!#REF!</formula>
    </cfRule>
    <cfRule type="expression" priority="153" dxfId="382" stopIfTrue="1">
      <formula>'BM1'!#REF!&gt;'BM1'!#REF!</formula>
    </cfRule>
  </conditionalFormatting>
  <conditionalFormatting sqref="B44:C44">
    <cfRule type="expression" priority="133" dxfId="383" stopIfTrue="1">
      <formula>'BM1'!#REF!=0</formula>
    </cfRule>
    <cfRule type="expression" priority="134" dxfId="384">
      <formula>'BM1'!#REF!&lt;'BM1'!#REF!</formula>
    </cfRule>
    <cfRule type="expression" priority="135" dxfId="382" stopIfTrue="1">
      <formula>'BM1'!#REF!&gt;'BM1'!#REF!</formula>
    </cfRule>
  </conditionalFormatting>
  <conditionalFormatting sqref="C16:C17">
    <cfRule type="expression" priority="171" dxfId="383" stopIfTrue="1">
      <formula>'BM1'!#REF!=0</formula>
    </cfRule>
    <cfRule type="expression" priority="172" dxfId="384">
      <formula>'BM1'!#REF!&lt;'BM1'!#REF!</formula>
    </cfRule>
    <cfRule type="expression" priority="173" dxfId="382" stopIfTrue="1">
      <formula>'BM1'!#REF!&gt;'BM1'!#REF!</formula>
    </cfRule>
  </conditionalFormatting>
  <conditionalFormatting sqref="C19:C20">
    <cfRule type="expression" priority="145" dxfId="382" stopIfTrue="1">
      <formula>'BM1'!#REF!&gt;'BM1'!#REF!</formula>
    </cfRule>
    <cfRule type="expression" priority="149" dxfId="383" stopIfTrue="1">
      <formula>'BM1'!#REF!=0</formula>
    </cfRule>
    <cfRule type="expression" priority="150" dxfId="384">
      <formula>'BM1'!#REF!&lt;'BM1'!#REF!</formula>
    </cfRule>
  </conditionalFormatting>
  <conditionalFormatting sqref="C21">
    <cfRule type="expression" priority="139" dxfId="383" stopIfTrue="1">
      <formula>'BM1'!#REF!=0</formula>
    </cfRule>
    <cfRule type="expression" priority="140" dxfId="384">
      <formula>'BM1'!#REF!&lt;'BM1'!#REF!</formula>
    </cfRule>
    <cfRule type="expression" priority="141" dxfId="382" stopIfTrue="1">
      <formula>'BM1'!#REF!&gt;'BM1'!#REF!</formula>
    </cfRule>
  </conditionalFormatting>
  <conditionalFormatting sqref="C23:C24">
    <cfRule type="expression" priority="164" dxfId="382" stopIfTrue="1">
      <formula>'BM1'!#REF!&gt;'BM1'!#REF!</formula>
    </cfRule>
  </conditionalFormatting>
  <conditionalFormatting sqref="C23:C25">
    <cfRule type="expression" priority="142" dxfId="383" stopIfTrue="1">
      <formula>'BM1'!#REF!=0</formula>
    </cfRule>
    <cfRule type="expression" priority="143" dxfId="384">
      <formula>'BM1'!#REF!&lt;'BM1'!#REF!</formula>
    </cfRule>
  </conditionalFormatting>
  <conditionalFormatting sqref="C25">
    <cfRule type="expression" priority="144" dxfId="382" stopIfTrue="1">
      <formula>'BM1'!#REF!&gt;'BM1'!#REF!</formula>
    </cfRule>
  </conditionalFormatting>
  <conditionalFormatting sqref="C27:C28">
    <cfRule type="expression" priority="174" dxfId="383" stopIfTrue="1">
      <formula>'BM1'!#REF!=0</formula>
    </cfRule>
    <cfRule type="expression" priority="175" dxfId="384">
      <formula>'BM1'!#REF!&lt;'BM1'!#REF!</formula>
    </cfRule>
    <cfRule type="expression" priority="176" dxfId="382" stopIfTrue="1">
      <formula>'BM1'!#REF!&gt;'BM1'!#REF!</formula>
    </cfRule>
  </conditionalFormatting>
  <conditionalFormatting sqref="C30:C33">
    <cfRule type="expression" priority="183" dxfId="383" stopIfTrue="1">
      <formula>'BM1'!#REF!=0</formula>
    </cfRule>
    <cfRule type="expression" priority="184" dxfId="384">
      <formula>'BM1'!#REF!&lt;'BM1'!#REF!</formula>
    </cfRule>
    <cfRule type="expression" priority="185" dxfId="382" stopIfTrue="1">
      <formula>'BM1'!#REF!&gt;'BM1'!#REF!</formula>
    </cfRule>
  </conditionalFormatting>
  <conditionalFormatting sqref="C35:C36">
    <cfRule type="expression" priority="168" dxfId="383" stopIfTrue="1">
      <formula>'BM1'!#REF!=0</formula>
    </cfRule>
    <cfRule type="expression" priority="169" dxfId="384">
      <formula>'BM1'!#REF!&lt;'BM1'!#REF!</formula>
    </cfRule>
    <cfRule type="expression" priority="170" dxfId="382" stopIfTrue="1">
      <formula>'BM1'!#REF!&gt;'BM1'!#REF!</formula>
    </cfRule>
  </conditionalFormatting>
  <conditionalFormatting sqref="C38">
    <cfRule type="expression" priority="155" dxfId="383" stopIfTrue="1">
      <formula>'BM1'!#REF!=0</formula>
    </cfRule>
    <cfRule type="expression" priority="156" dxfId="384">
      <formula>'BM1'!#REF!&lt;'BM1'!#REF!</formula>
    </cfRule>
    <cfRule type="expression" priority="157" dxfId="382" stopIfTrue="1">
      <formula>'BM1'!#REF!&gt;'BM1'!#REF!</formula>
    </cfRule>
  </conditionalFormatting>
  <conditionalFormatting sqref="C40:C41">
    <cfRule type="expression" priority="154" dxfId="382" stopIfTrue="1">
      <formula>'BM1'!#REF!&gt;'BM1'!#REF!</formula>
    </cfRule>
  </conditionalFormatting>
  <conditionalFormatting sqref="C40:C41 B26:C26">
    <cfRule type="expression" priority="177" dxfId="383" stopIfTrue="1">
      <formula>'BM1'!#REF!=0</formula>
    </cfRule>
  </conditionalFormatting>
  <conditionalFormatting sqref="C43">
    <cfRule type="expression" priority="136" dxfId="383" stopIfTrue="1">
      <formula>'BM1'!#REF!=0</formula>
    </cfRule>
    <cfRule type="expression" priority="137" dxfId="384">
      <formula>'BM1'!#REF!&lt;'BM1'!#REF!</formula>
    </cfRule>
    <cfRule type="expression" priority="138" dxfId="382" stopIfTrue="1">
      <formula>'BM1'!#REF!&gt;'BM1'!#REF!</formula>
    </cfRule>
  </conditionalFormatting>
  <conditionalFormatting sqref="C45:C47">
    <cfRule type="expression" priority="130" dxfId="383" stopIfTrue="1">
      <formula>'BM1'!#REF!=0</formula>
    </cfRule>
    <cfRule type="expression" priority="131" dxfId="384">
      <formula>'BM1'!#REF!&lt;'BM1'!#REF!</formula>
    </cfRule>
    <cfRule type="expression" priority="132" dxfId="382" stopIfTrue="1">
      <formula>'BM1'!#REF!&gt;'BM1'!#REF!</formula>
    </cfRule>
  </conditionalFormatting>
  <conditionalFormatting sqref="B48:C48">
    <cfRule type="expression" priority="129" dxfId="382" stopIfTrue="1">
      <formula>'BM1'!#REF!&gt;'BM1'!#REF!</formula>
    </cfRule>
  </conditionalFormatting>
  <conditionalFormatting sqref="B48:C48">
    <cfRule type="expression" priority="127" dxfId="383" stopIfTrue="1">
      <formula>'BM1'!#REF!=0</formula>
    </cfRule>
    <cfRule type="expression" priority="128" dxfId="384">
      <formula>'BM1'!#REF!&lt;'BM1'!#REF!</formula>
    </cfRule>
  </conditionalFormatting>
  <conditionalFormatting sqref="B49:C49">
    <cfRule type="expression" priority="126" dxfId="382" stopIfTrue="1">
      <formula>'BM1'!#REF!&gt;'BM1'!#REF!</formula>
    </cfRule>
  </conditionalFormatting>
  <conditionalFormatting sqref="B49:C49">
    <cfRule type="expression" priority="124" dxfId="383" stopIfTrue="1">
      <formula>'BM1'!#REF!=0</formula>
    </cfRule>
    <cfRule type="expression" priority="125" dxfId="384">
      <formula>'BM1'!#REF!&lt;'BM1'!#REF!</formula>
    </cfRule>
  </conditionalFormatting>
  <conditionalFormatting sqref="B52:C52">
    <cfRule type="expression" priority="123" dxfId="382" stopIfTrue="1">
      <formula>'BM1'!#REF!&gt;'BM1'!#REF!</formula>
    </cfRule>
  </conditionalFormatting>
  <conditionalFormatting sqref="B52:C52">
    <cfRule type="expression" priority="121" dxfId="383" stopIfTrue="1">
      <formula>'BM1'!#REF!=0</formula>
    </cfRule>
    <cfRule type="expression" priority="122" dxfId="384">
      <formula>'BM1'!#REF!&lt;'BM1'!#REF!</formula>
    </cfRule>
  </conditionalFormatting>
  <conditionalFormatting sqref="B55:C55 C56">
    <cfRule type="expression" priority="120" dxfId="382" stopIfTrue="1">
      <formula>'BM1'!#REF!&gt;'BM1'!#REF!</formula>
    </cfRule>
  </conditionalFormatting>
  <conditionalFormatting sqref="B55:C55 C56">
    <cfRule type="expression" priority="118" dxfId="383" stopIfTrue="1">
      <formula>'BM1'!#REF!=0</formula>
    </cfRule>
    <cfRule type="expression" priority="119" dxfId="384">
      <formula>'BM1'!#REF!&lt;'BM1'!#REF!</formula>
    </cfRule>
  </conditionalFormatting>
  <conditionalFormatting sqref="B60:C60">
    <cfRule type="expression" priority="117" dxfId="382" stopIfTrue="1">
      <formula>'BM1'!#REF!&gt;'BM1'!#REF!</formula>
    </cfRule>
  </conditionalFormatting>
  <conditionalFormatting sqref="B60:C60">
    <cfRule type="expression" priority="115" dxfId="383" stopIfTrue="1">
      <formula>'BM1'!#REF!=0</formula>
    </cfRule>
    <cfRule type="expression" priority="116" dxfId="384">
      <formula>'BM1'!#REF!&lt;'BM1'!#REF!</formula>
    </cfRule>
  </conditionalFormatting>
  <conditionalFormatting sqref="B65:C65">
    <cfRule type="expression" priority="114" dxfId="382" stopIfTrue="1">
      <formula>'BM1'!#REF!&gt;'BM1'!#REF!</formula>
    </cfRule>
  </conditionalFormatting>
  <conditionalFormatting sqref="B65:C65">
    <cfRule type="expression" priority="112" dxfId="383" stopIfTrue="1">
      <formula>'BM1'!#REF!=0</formula>
    </cfRule>
    <cfRule type="expression" priority="113" dxfId="384">
      <formula>'BM1'!#REF!&lt;'BM1'!#REF!</formula>
    </cfRule>
  </conditionalFormatting>
  <conditionalFormatting sqref="B68:C68">
    <cfRule type="expression" priority="111" dxfId="382" stopIfTrue="1">
      <formula>'BM1'!#REF!&gt;'BM1'!#REF!</formula>
    </cfRule>
  </conditionalFormatting>
  <conditionalFormatting sqref="B68:C68">
    <cfRule type="expression" priority="109" dxfId="383" stopIfTrue="1">
      <formula>'BM1'!#REF!=0</formula>
    </cfRule>
    <cfRule type="expression" priority="110" dxfId="384">
      <formula>'BM1'!#REF!&lt;'BM1'!#REF!</formula>
    </cfRule>
  </conditionalFormatting>
  <conditionalFormatting sqref="C51">
    <cfRule type="expression" priority="106" dxfId="383" stopIfTrue="1">
      <formula>'BM1'!#REF!=0</formula>
    </cfRule>
    <cfRule type="expression" priority="107" dxfId="384">
      <formula>'BM1'!#REF!&lt;'BM1'!#REF!</formula>
    </cfRule>
    <cfRule type="expression" priority="108" dxfId="382" stopIfTrue="1">
      <formula>'BM1'!#REF!&gt;'BM1'!#REF!</formula>
    </cfRule>
  </conditionalFormatting>
  <conditionalFormatting sqref="C53">
    <cfRule type="expression" priority="105" dxfId="382" stopIfTrue="1">
      <formula>'BM1'!#REF!&gt;'BM1'!#REF!</formula>
    </cfRule>
  </conditionalFormatting>
  <conditionalFormatting sqref="C53">
    <cfRule type="expression" priority="103" dxfId="383" stopIfTrue="1">
      <formula>'BM1'!#REF!=0</formula>
    </cfRule>
    <cfRule type="expression" priority="104" dxfId="384">
      <formula>'BM1'!#REF!&lt;'BM1'!#REF!</formula>
    </cfRule>
  </conditionalFormatting>
  <conditionalFormatting sqref="C54">
    <cfRule type="expression" priority="102" dxfId="382" stopIfTrue="1">
      <formula>'BM1'!#REF!&gt;'BM1'!#REF!</formula>
    </cfRule>
  </conditionalFormatting>
  <conditionalFormatting sqref="C54">
    <cfRule type="expression" priority="100" dxfId="383" stopIfTrue="1">
      <formula>'BM1'!#REF!=0</formula>
    </cfRule>
    <cfRule type="expression" priority="101" dxfId="384">
      <formula>'BM1'!#REF!&lt;'BM1'!#REF!</formula>
    </cfRule>
  </conditionalFormatting>
  <conditionalFormatting sqref="C57:C59">
    <cfRule type="expression" priority="97" dxfId="383" stopIfTrue="1">
      <formula>'BM1'!#REF!=0</formula>
    </cfRule>
    <cfRule type="expression" priority="98" dxfId="384">
      <formula>'BM1'!#REF!&lt;'BM1'!#REF!</formula>
    </cfRule>
    <cfRule type="expression" priority="99" dxfId="382" stopIfTrue="1">
      <formula>'BM1'!#REF!&gt;'BM1'!#REF!</formula>
    </cfRule>
  </conditionalFormatting>
  <conditionalFormatting sqref="C62">
    <cfRule type="expression" priority="94" dxfId="383" stopIfTrue="1">
      <formula>'BM1'!#REF!=0</formula>
    </cfRule>
    <cfRule type="expression" priority="95" dxfId="384">
      <formula>'BM1'!#REF!&lt;'BM1'!#REF!</formula>
    </cfRule>
    <cfRule type="expression" priority="96" dxfId="382" stopIfTrue="1">
      <formula>'BM1'!#REF!&gt;'BM1'!#REF!</formula>
    </cfRule>
  </conditionalFormatting>
  <conditionalFormatting sqref="C66">
    <cfRule type="expression" priority="93" dxfId="382" stopIfTrue="1">
      <formula>'BM1'!#REF!&gt;'BM1'!#REF!</formula>
    </cfRule>
  </conditionalFormatting>
  <conditionalFormatting sqref="C66">
    <cfRule type="expression" priority="91" dxfId="383" stopIfTrue="1">
      <formula>'BM1'!#REF!=0</formula>
    </cfRule>
    <cfRule type="expression" priority="92" dxfId="384">
      <formula>'BM1'!#REF!&lt;'BM1'!#REF!</formula>
    </cfRule>
  </conditionalFormatting>
  <conditionalFormatting sqref="C67">
    <cfRule type="expression" priority="90" dxfId="382" stopIfTrue="1">
      <formula>'BM1'!#REF!&gt;'BM1'!#REF!</formula>
    </cfRule>
  </conditionalFormatting>
  <conditionalFormatting sqref="C67">
    <cfRule type="expression" priority="88" dxfId="383" stopIfTrue="1">
      <formula>'BM1'!#REF!=0</formula>
    </cfRule>
    <cfRule type="expression" priority="89" dxfId="384">
      <formula>'BM1'!#REF!&lt;'BM1'!#REF!</formula>
    </cfRule>
  </conditionalFormatting>
  <conditionalFormatting sqref="C69">
    <cfRule type="expression" priority="85" dxfId="383" stopIfTrue="1">
      <formula>'BM1'!#REF!=0</formula>
    </cfRule>
    <cfRule type="expression" priority="86" dxfId="384">
      <formula>'BM1'!#REF!&lt;'BM1'!#REF!</formula>
    </cfRule>
    <cfRule type="expression" priority="87" dxfId="382" stopIfTrue="1">
      <formula>'BM1'!#REF!&gt;'BM1'!#REF!</formula>
    </cfRule>
  </conditionalFormatting>
  <conditionalFormatting sqref="B70:C70">
    <cfRule type="expression" priority="84" dxfId="382" stopIfTrue="1">
      <formula>'BM1'!#REF!&gt;'BM1'!#REF!</formula>
    </cfRule>
  </conditionalFormatting>
  <conditionalFormatting sqref="B70:C70">
    <cfRule type="expression" priority="82" dxfId="383" stopIfTrue="1">
      <formula>'BM1'!#REF!=0</formula>
    </cfRule>
    <cfRule type="expression" priority="83" dxfId="384">
      <formula>'BM1'!#REF!&lt;'BM1'!#REF!</formula>
    </cfRule>
  </conditionalFormatting>
  <conditionalFormatting sqref="C71">
    <cfRule type="expression" priority="79" dxfId="383" stopIfTrue="1">
      <formula>'BM1'!#REF!=0</formula>
    </cfRule>
    <cfRule type="expression" priority="80" dxfId="384">
      <formula>'BM1'!#REF!&lt;'BM1'!#REF!</formula>
    </cfRule>
    <cfRule type="expression" priority="81" dxfId="382" stopIfTrue="1">
      <formula>'BM1'!#REF!&gt;'BM1'!#REF!</formula>
    </cfRule>
  </conditionalFormatting>
  <conditionalFormatting sqref="C50">
    <cfRule type="expression" priority="78" dxfId="382" stopIfTrue="1">
      <formula>'BM1'!#REF!&gt;'BM1'!#REF!</formula>
    </cfRule>
  </conditionalFormatting>
  <conditionalFormatting sqref="C50">
    <cfRule type="expression" priority="76" dxfId="383" stopIfTrue="1">
      <formula>'BM1'!#REF!=0</formula>
    </cfRule>
    <cfRule type="expression" priority="77" dxfId="384">
      <formula>'BM1'!#REF!&lt;'BM1'!#REF!</formula>
    </cfRule>
  </conditionalFormatting>
  <conditionalFormatting sqref="B72:C72">
    <cfRule type="expression" priority="75" dxfId="382" stopIfTrue="1">
      <formula>'BM1'!#REF!&gt;'BM1'!#REF!</formula>
    </cfRule>
  </conditionalFormatting>
  <conditionalFormatting sqref="B72:C72">
    <cfRule type="expression" priority="73" dxfId="383" stopIfTrue="1">
      <formula>'BM1'!#REF!=0</formula>
    </cfRule>
    <cfRule type="expression" priority="74" dxfId="384">
      <formula>'BM1'!#REF!&lt;'BM1'!#REF!</formula>
    </cfRule>
  </conditionalFormatting>
  <conditionalFormatting sqref="C73 C75">
    <cfRule type="expression" priority="72" dxfId="382" stopIfTrue="1">
      <formula>'BM1'!#REF!&gt;'BM1'!#REF!</formula>
    </cfRule>
  </conditionalFormatting>
  <conditionalFormatting sqref="C73 C75">
    <cfRule type="expression" priority="70" dxfId="383" stopIfTrue="1">
      <formula>'BM1'!#REF!=0</formula>
    </cfRule>
    <cfRule type="expression" priority="71" dxfId="384">
      <formula>'BM1'!#REF!&lt;'BM1'!#REF!</formula>
    </cfRule>
  </conditionalFormatting>
  <conditionalFormatting sqref="C76">
    <cfRule type="expression" priority="69" dxfId="382" stopIfTrue="1">
      <formula>'BM1'!#REF!&gt;'BM1'!#REF!</formula>
    </cfRule>
  </conditionalFormatting>
  <conditionalFormatting sqref="C76">
    <cfRule type="expression" priority="67" dxfId="383" stopIfTrue="1">
      <formula>'BM1'!#REF!=0</formula>
    </cfRule>
    <cfRule type="expression" priority="68" dxfId="384">
      <formula>'BM1'!#REF!&lt;'BM1'!#REF!</formula>
    </cfRule>
  </conditionalFormatting>
  <conditionalFormatting sqref="C64">
    <cfRule type="expression" priority="66" dxfId="384">
      <formula>'BM1'!#REF!&lt;'BM1'!#REF!</formula>
    </cfRule>
  </conditionalFormatting>
  <conditionalFormatting sqref="C64">
    <cfRule type="expression" priority="64" dxfId="382" stopIfTrue="1">
      <formula>'BM1'!#REF!&gt;'BM1'!#REF!</formula>
    </cfRule>
  </conditionalFormatting>
  <conditionalFormatting sqref="C64">
    <cfRule type="expression" priority="65" dxfId="383" stopIfTrue="1">
      <formula>'BM1'!#REF!=0</formula>
    </cfRule>
  </conditionalFormatting>
  <conditionalFormatting sqref="B63:C63">
    <cfRule type="expression" priority="63" dxfId="382" stopIfTrue="1">
      <formula>'BM1'!#REF!&gt;'BM1'!#REF!</formula>
    </cfRule>
  </conditionalFormatting>
  <conditionalFormatting sqref="B63:C63">
    <cfRule type="expression" priority="61" dxfId="383" stopIfTrue="1">
      <formula>'BM1'!#REF!=0</formula>
    </cfRule>
    <cfRule type="expression" priority="62" dxfId="384">
      <formula>'BM1'!#REF!&lt;'BM1'!#REF!</formula>
    </cfRule>
  </conditionalFormatting>
  <conditionalFormatting sqref="C61">
    <cfRule type="expression" priority="60" dxfId="382" stopIfTrue="1">
      <formula>'BM1'!#REF!&gt;'BM1'!#REF!</formula>
    </cfRule>
  </conditionalFormatting>
  <conditionalFormatting sqref="C61">
    <cfRule type="expression" priority="58" dxfId="383" stopIfTrue="1">
      <formula>'BM1'!#REF!=0</formula>
    </cfRule>
    <cfRule type="expression" priority="59" dxfId="384">
      <formula>'BM1'!#REF!&lt;'BM1'!#REF!</formula>
    </cfRule>
  </conditionalFormatting>
  <conditionalFormatting sqref="A9:A14 A46:A47 A74 A64 A76">
    <cfRule type="expression" priority="55" dxfId="383" stopIfTrue="1">
      <formula>'BM1'!#REF!=0</formula>
    </cfRule>
    <cfRule type="expression" priority="56" dxfId="384">
      <formula>'BM1'!#REF!&lt;'BM1'!#REF!</formula>
    </cfRule>
  </conditionalFormatting>
  <conditionalFormatting sqref="A15:A17 A22:A25">
    <cfRule type="expression" priority="49" dxfId="383" stopIfTrue="1">
      <formula>'BM1'!#REF!=0</formula>
    </cfRule>
    <cfRule type="expression" priority="50" dxfId="384">
      <formula>'BM1'!#REF!&lt;'BM1'!#REF!</formula>
    </cfRule>
  </conditionalFormatting>
  <conditionalFormatting sqref="A18:A21">
    <cfRule type="expression" priority="37" dxfId="383" stopIfTrue="1">
      <formula>'BM1'!#REF!=0</formula>
    </cfRule>
    <cfRule type="expression" priority="38" dxfId="384">
      <formula>'BM1'!#REF!&lt;'BM1'!#REF!</formula>
    </cfRule>
    <cfRule type="expression" priority="39" dxfId="382" stopIfTrue="1">
      <formula>'BM1'!#REF!&gt;'BM1'!#REF!</formula>
    </cfRule>
  </conditionalFormatting>
  <conditionalFormatting sqref="A26:A27">
    <cfRule type="expression" priority="52" dxfId="383" stopIfTrue="1">
      <formula>'BM1'!#REF!=0</formula>
    </cfRule>
    <cfRule type="expression" priority="53" dxfId="384">
      <formula>'BM1'!#REF!&lt;'BM1'!#REF!</formula>
    </cfRule>
  </conditionalFormatting>
  <conditionalFormatting sqref="A37:A38">
    <cfRule type="expression" priority="46" dxfId="383" stopIfTrue="1">
      <formula>'BM1'!#REF!=0</formula>
    </cfRule>
    <cfRule type="expression" priority="47" dxfId="384">
      <formula>'BM1'!#REF!&lt;'BM1'!#REF!</formula>
    </cfRule>
    <cfRule type="expression" priority="48" dxfId="382" stopIfTrue="1">
      <formula>'BM1'!#REF!&gt;'BM1'!#REF!</formula>
    </cfRule>
  </conditionalFormatting>
  <conditionalFormatting sqref="A39:A41">
    <cfRule type="expression" priority="43" dxfId="383" stopIfTrue="1">
      <formula>'BM1'!#REF!=0</formula>
    </cfRule>
    <cfRule type="expression" priority="44" dxfId="384">
      <formula>'BM1'!#REF!&lt;'BM1'!#REF!</formula>
    </cfRule>
    <cfRule type="expression" priority="45" dxfId="382" stopIfTrue="1">
      <formula>'BM1'!#REF!&gt;'BM1'!#REF!</formula>
    </cfRule>
  </conditionalFormatting>
  <conditionalFormatting sqref="A42:A43">
    <cfRule type="expression" priority="40" dxfId="383" stopIfTrue="1">
      <formula>'BM1'!#REF!=0</formula>
    </cfRule>
    <cfRule type="expression" priority="41" dxfId="384">
      <formula>'BM1'!#REF!&lt;'BM1'!#REF!</formula>
    </cfRule>
    <cfRule type="expression" priority="42" dxfId="382" stopIfTrue="1">
      <formula>'BM1'!#REF!&gt;'BM1'!#REF!</formula>
    </cfRule>
  </conditionalFormatting>
  <conditionalFormatting sqref="A44:A45">
    <cfRule type="expression" priority="34" dxfId="383" stopIfTrue="1">
      <formula>'BM1'!#REF!=0</formula>
    </cfRule>
    <cfRule type="expression" priority="35" dxfId="384">
      <formula>'BM1'!#REF!&lt;'BM1'!#REF!</formula>
    </cfRule>
    <cfRule type="expression" priority="36" dxfId="382" stopIfTrue="1">
      <formula>'BM1'!#REF!&gt;'BM1'!#REF!</formula>
    </cfRule>
  </conditionalFormatting>
  <conditionalFormatting sqref="A9:A14 A46:A47 A74 A64 A76">
    <cfRule type="expression" priority="57" dxfId="382" stopIfTrue="1">
      <formula>'BM1'!#REF!&gt;'BM1'!#REF!</formula>
    </cfRule>
  </conditionalFormatting>
  <conditionalFormatting sqref="A15:A17 A22:A25">
    <cfRule type="expression" priority="51" dxfId="382" stopIfTrue="1">
      <formula>'BM1'!#REF!&gt;'BM1'!#REF!</formula>
    </cfRule>
  </conditionalFormatting>
  <conditionalFormatting sqref="A26:A27">
    <cfRule type="expression" priority="54" dxfId="382" stopIfTrue="1">
      <formula>'BM1'!#REF!&gt;'BM1'!#REF!</formula>
    </cfRule>
  </conditionalFormatting>
  <conditionalFormatting sqref="A48">
    <cfRule type="expression" priority="31" dxfId="383" stopIfTrue="1">
      <formula>'BM1'!#REF!=0</formula>
    </cfRule>
    <cfRule type="expression" priority="32" dxfId="384">
      <formula>'BM1'!#REF!&lt;'BM1'!#REF!</formula>
    </cfRule>
  </conditionalFormatting>
  <conditionalFormatting sqref="A48">
    <cfRule type="expression" priority="33" dxfId="382" stopIfTrue="1">
      <formula>'BM1'!#REF!&gt;'BM1'!#REF!</formula>
    </cfRule>
  </conditionalFormatting>
  <conditionalFormatting sqref="A49:A51">
    <cfRule type="expression" priority="28" dxfId="383" stopIfTrue="1">
      <formula>'BM1'!#REF!=0</formula>
    </cfRule>
    <cfRule type="expression" priority="29" dxfId="384">
      <formula>'BM1'!#REF!&lt;'BM1'!#REF!</formula>
    </cfRule>
  </conditionalFormatting>
  <conditionalFormatting sqref="A49:A51">
    <cfRule type="expression" priority="30" dxfId="382" stopIfTrue="1">
      <formula>'BM1'!#REF!&gt;'BM1'!#REF!</formula>
    </cfRule>
  </conditionalFormatting>
  <conditionalFormatting sqref="A52:A54">
    <cfRule type="expression" priority="25" dxfId="383" stopIfTrue="1">
      <formula>'BM1'!#REF!=0</formula>
    </cfRule>
    <cfRule type="expression" priority="26" dxfId="384">
      <formula>'BM1'!#REF!&lt;'BM1'!#REF!</formula>
    </cfRule>
  </conditionalFormatting>
  <conditionalFormatting sqref="A52:A54">
    <cfRule type="expression" priority="27" dxfId="382" stopIfTrue="1">
      <formula>'BM1'!#REF!&gt;'BM1'!#REF!</formula>
    </cfRule>
  </conditionalFormatting>
  <conditionalFormatting sqref="A55:A59">
    <cfRule type="expression" priority="22" dxfId="383" stopIfTrue="1">
      <formula>'BM1'!#REF!=0</formula>
    </cfRule>
    <cfRule type="expression" priority="23" dxfId="384">
      <formula>'BM1'!#REF!&lt;'BM1'!#REF!</formula>
    </cfRule>
  </conditionalFormatting>
  <conditionalFormatting sqref="A55:A59">
    <cfRule type="expression" priority="24" dxfId="382" stopIfTrue="1">
      <formula>'BM1'!#REF!&gt;'BM1'!#REF!</formula>
    </cfRule>
  </conditionalFormatting>
  <conditionalFormatting sqref="A65:A67">
    <cfRule type="expression" priority="19" dxfId="383" stopIfTrue="1">
      <formula>'BM1'!#REF!=0</formula>
    </cfRule>
    <cfRule type="expression" priority="20" dxfId="384">
      <formula>'BM1'!#REF!&lt;'BM1'!#REF!</formula>
    </cfRule>
  </conditionalFormatting>
  <conditionalFormatting sqref="A65:A67">
    <cfRule type="expression" priority="21" dxfId="382" stopIfTrue="1">
      <formula>'BM1'!#REF!&gt;'BM1'!#REF!</formula>
    </cfRule>
  </conditionalFormatting>
  <conditionalFormatting sqref="A68:A69">
    <cfRule type="expression" priority="16" dxfId="383" stopIfTrue="1">
      <formula>'BM1'!#REF!=0</formula>
    </cfRule>
    <cfRule type="expression" priority="17" dxfId="384">
      <formula>'BM1'!#REF!&lt;'BM1'!#REF!</formula>
    </cfRule>
  </conditionalFormatting>
  <conditionalFormatting sqref="A68:A69">
    <cfRule type="expression" priority="18" dxfId="382" stopIfTrue="1">
      <formula>'BM1'!#REF!&gt;'BM1'!#REF!</formula>
    </cfRule>
  </conditionalFormatting>
  <conditionalFormatting sqref="A70:A71">
    <cfRule type="expression" priority="13" dxfId="383" stopIfTrue="1">
      <formula>'BM1'!#REF!=0</formula>
    </cfRule>
    <cfRule type="expression" priority="14" dxfId="384">
      <formula>'BM1'!#REF!&lt;'BM1'!#REF!</formula>
    </cfRule>
  </conditionalFormatting>
  <conditionalFormatting sqref="A70:A71">
    <cfRule type="expression" priority="15" dxfId="382" stopIfTrue="1">
      <formula>'BM1'!#REF!&gt;'BM1'!#REF!</formula>
    </cfRule>
  </conditionalFormatting>
  <conditionalFormatting sqref="A72:A73 A75">
    <cfRule type="expression" priority="10" dxfId="383" stopIfTrue="1">
      <formula>'BM1'!#REF!=0</formula>
    </cfRule>
    <cfRule type="expression" priority="11" dxfId="384">
      <formula>'BM1'!#REF!&lt;'BM1'!#REF!</formula>
    </cfRule>
  </conditionalFormatting>
  <conditionalFormatting sqref="A72:A73 A75">
    <cfRule type="expression" priority="12" dxfId="382" stopIfTrue="1">
      <formula>'BM1'!#REF!&gt;'BM1'!#REF!</formula>
    </cfRule>
  </conditionalFormatting>
  <conditionalFormatting sqref="A63">
    <cfRule type="expression" priority="7" dxfId="383" stopIfTrue="1">
      <formula>'BM1'!#REF!=0</formula>
    </cfRule>
    <cfRule type="expression" priority="8" dxfId="384">
      <formula>'BM1'!#REF!&lt;'BM1'!#REF!</formula>
    </cfRule>
  </conditionalFormatting>
  <conditionalFormatting sqref="A63">
    <cfRule type="expression" priority="9" dxfId="382" stopIfTrue="1">
      <formula>'BM1'!#REF!&gt;'BM1'!#REF!</formula>
    </cfRule>
  </conditionalFormatting>
  <conditionalFormatting sqref="D9:L9">
    <cfRule type="expression" priority="6" dxfId="382" stopIfTrue="1">
      <formula>'BM1'!#REF!&gt;'BM1'!#REF!</formula>
    </cfRule>
  </conditionalFormatting>
  <conditionalFormatting sqref="D9:L9">
    <cfRule type="expression" priority="4" dxfId="383" stopIfTrue="1">
      <formula>'BM1'!#REF!=0</formula>
    </cfRule>
    <cfRule type="expression" priority="5" dxfId="384">
      <formula>'BM1'!#REF!&lt;'BM1'!#REF!</formula>
    </cfRule>
  </conditionalFormatting>
  <conditionalFormatting sqref="D48:L48">
    <cfRule type="expression" priority="3" dxfId="382" stopIfTrue="1">
      <formula>'BM1'!#REF!&gt;'BM1'!#REF!</formula>
    </cfRule>
  </conditionalFormatting>
  <conditionalFormatting sqref="D48:L48">
    <cfRule type="expression" priority="1" dxfId="383" stopIfTrue="1">
      <formula>'BM1'!#REF!=0</formula>
    </cfRule>
    <cfRule type="expression" priority="2" dxfId="384">
      <formula>'BM1'!#REF!&lt;'BM1'!#REF!</formula>
    </cfRule>
  </conditionalFormatting>
  <printOptions horizontalCentered="1"/>
  <pageMargins left="0.1968503937007874" right="0.1968503937007874" top="1.5748031496062993" bottom="0.7874015748031497" header="0.31496062992125984" footer="0.31496062992125984"/>
  <pageSetup orientation="landscape" paperSize="9" scale="72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20"/>
      <c r="B1" s="120"/>
      <c r="C1" s="120"/>
      <c r="D1" s="120"/>
      <c r="E1" s="120"/>
      <c r="F1" s="120"/>
      <c r="G1" s="120"/>
      <c r="H1" s="1"/>
      <c r="I1" s="121" t="s">
        <v>37</v>
      </c>
      <c r="J1" s="121"/>
      <c r="K1" s="121"/>
      <c r="L1" s="121"/>
    </row>
    <row r="2" spans="1:12" ht="15.75">
      <c r="A2" s="122" t="s">
        <v>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5.75">
      <c r="A3" s="123" t="s">
        <v>22</v>
      </c>
      <c r="B3" s="124"/>
      <c r="C3" s="124"/>
      <c r="D3" s="124"/>
      <c r="E3" s="124"/>
      <c r="F3" s="124"/>
      <c r="G3" s="125" t="s">
        <v>38</v>
      </c>
      <c r="H3" s="125"/>
      <c r="I3" s="125"/>
      <c r="J3" s="125"/>
      <c r="K3" s="125"/>
      <c r="L3" s="125"/>
    </row>
    <row r="4" spans="1:12" ht="52.5" customHeight="1">
      <c r="A4" s="123" t="s">
        <v>24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63.75" customHeight="1">
      <c r="A5" s="115" t="s">
        <v>23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5.75">
      <c r="A6" s="116" t="s">
        <v>25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15.75">
      <c r="A7" s="117" t="s">
        <v>0</v>
      </c>
      <c r="B7" s="117" t="s">
        <v>2</v>
      </c>
      <c r="C7" s="117" t="s">
        <v>1</v>
      </c>
      <c r="D7" s="117" t="s">
        <v>3</v>
      </c>
      <c r="E7" s="118" t="s">
        <v>4</v>
      </c>
      <c r="F7" s="118"/>
      <c r="G7" s="118"/>
      <c r="H7" s="118"/>
      <c r="I7" s="119" t="s">
        <v>5</v>
      </c>
      <c r="J7" s="119"/>
      <c r="K7" s="119"/>
      <c r="L7" s="119"/>
    </row>
    <row r="8" spans="1:12" ht="15.75">
      <c r="A8" s="117"/>
      <c r="B8" s="117"/>
      <c r="C8" s="117"/>
      <c r="D8" s="117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11" t="s">
        <v>18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14" t="s">
        <v>39</v>
      </c>
      <c r="B26" s="114"/>
      <c r="C26" s="114"/>
      <c r="D26" s="114"/>
      <c r="E26" s="114"/>
      <c r="F26" s="114"/>
      <c r="G26" s="114"/>
      <c r="H26" s="114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53" customWidth="1"/>
    <col min="2" max="2" width="66.57421875" style="56" customWidth="1"/>
  </cols>
  <sheetData>
    <row r="4" spans="1:2" s="54" customFormat="1" ht="15">
      <c r="A4" s="55" t="s">
        <v>40</v>
      </c>
      <c r="B4" s="55" t="s">
        <v>41</v>
      </c>
    </row>
    <row r="5" spans="1:2" ht="21.75" customHeight="1">
      <c r="A5" s="57" t="s">
        <v>42</v>
      </c>
      <c r="B5" s="58" t="s">
        <v>44</v>
      </c>
    </row>
    <row r="6" spans="1:2" ht="21.75" customHeight="1">
      <c r="A6" s="57" t="s">
        <v>43</v>
      </c>
      <c r="B6" s="58" t="s">
        <v>45</v>
      </c>
    </row>
    <row r="7" spans="1:2" ht="21.75" customHeight="1">
      <c r="A7" s="57" t="s">
        <v>47</v>
      </c>
      <c r="B7" s="58" t="s">
        <v>46</v>
      </c>
    </row>
    <row r="8" spans="1:2" ht="21.75" customHeight="1">
      <c r="A8" s="57" t="s">
        <v>48</v>
      </c>
      <c r="B8" s="58" t="s">
        <v>49</v>
      </c>
    </row>
    <row r="9" spans="1:2" ht="21.75" customHeight="1">
      <c r="A9" s="57" t="s">
        <v>48</v>
      </c>
      <c r="B9" s="58" t="s">
        <v>50</v>
      </c>
    </row>
    <row r="10" spans="1:2" ht="21.75" customHeight="1">
      <c r="A10" s="57" t="s">
        <v>51</v>
      </c>
      <c r="B10" s="58" t="s">
        <v>52</v>
      </c>
    </row>
    <row r="11" spans="1:2" ht="21.75" customHeight="1">
      <c r="A11" s="57" t="s">
        <v>53</v>
      </c>
      <c r="B11" s="58" t="s">
        <v>54</v>
      </c>
    </row>
    <row r="12" spans="1:2" ht="21.75" customHeight="1">
      <c r="A12" s="57" t="s">
        <v>55</v>
      </c>
      <c r="B12" s="58" t="s">
        <v>56</v>
      </c>
    </row>
    <row r="13" spans="1:2" ht="21.75" customHeight="1">
      <c r="A13" s="57" t="s">
        <v>55</v>
      </c>
      <c r="B13" s="58" t="s">
        <v>57</v>
      </c>
    </row>
    <row r="14" spans="1:2" ht="21.75" customHeight="1">
      <c r="A14" s="57" t="s">
        <v>58</v>
      </c>
      <c r="B14" s="58" t="s">
        <v>59</v>
      </c>
    </row>
    <row r="15" spans="1:2" ht="21.75" customHeight="1">
      <c r="A15" s="57" t="s">
        <v>60</v>
      </c>
      <c r="B15" s="58" t="s">
        <v>61</v>
      </c>
    </row>
    <row r="16" spans="1:2" ht="21.75" customHeight="1">
      <c r="A16" s="57" t="s">
        <v>62</v>
      </c>
      <c r="B16" s="58" t="s">
        <v>63</v>
      </c>
    </row>
    <row r="17" spans="1:2" ht="21.75" customHeight="1">
      <c r="A17" s="57" t="s">
        <v>55</v>
      </c>
      <c r="B17" s="58" t="s">
        <v>64</v>
      </c>
    </row>
    <row r="18" spans="1:2" ht="21.75" customHeight="1">
      <c r="A18" s="57" t="s">
        <v>55</v>
      </c>
      <c r="B18" s="58" t="s">
        <v>65</v>
      </c>
    </row>
    <row r="19" spans="1:2" ht="21.75" customHeight="1">
      <c r="A19" s="57" t="s">
        <v>58</v>
      </c>
      <c r="B19" s="58" t="s">
        <v>66</v>
      </c>
    </row>
    <row r="20" spans="1:2" ht="21.75" customHeight="1">
      <c r="A20" s="57" t="s">
        <v>58</v>
      </c>
      <c r="B20" s="58" t="s">
        <v>67</v>
      </c>
    </row>
    <row r="21" spans="1:2" ht="21.75" customHeight="1">
      <c r="A21" s="57" t="s">
        <v>55</v>
      </c>
      <c r="B21" s="58" t="s">
        <v>68</v>
      </c>
    </row>
    <row r="22" spans="1:2" ht="21.75" customHeight="1">
      <c r="A22" s="57" t="s">
        <v>58</v>
      </c>
      <c r="B22" s="58" t="s">
        <v>69</v>
      </c>
    </row>
    <row r="23" spans="1:2" ht="21.75" customHeight="1">
      <c r="A23" s="57" t="s">
        <v>70</v>
      </c>
      <c r="B23" s="58" t="s">
        <v>71</v>
      </c>
    </row>
    <row r="24" spans="1:2" ht="21.75" customHeight="1">
      <c r="A24" s="57" t="s">
        <v>70</v>
      </c>
      <c r="B24" s="58" t="s">
        <v>72</v>
      </c>
    </row>
    <row r="25" spans="1:2" ht="21.75" customHeight="1">
      <c r="A25" s="57" t="s">
        <v>73</v>
      </c>
      <c r="B25" s="58" t="s">
        <v>74</v>
      </c>
    </row>
    <row r="26" spans="1:2" ht="21.75" customHeight="1">
      <c r="A26" s="57" t="s">
        <v>73</v>
      </c>
      <c r="B26" s="58" t="s">
        <v>75</v>
      </c>
    </row>
    <row r="27" spans="1:2" ht="21.75" customHeight="1">
      <c r="A27" s="57" t="s">
        <v>73</v>
      </c>
      <c r="B27" s="58" t="s">
        <v>76</v>
      </c>
    </row>
    <row r="28" spans="1:2" ht="21.75" customHeight="1">
      <c r="A28" s="57" t="s">
        <v>77</v>
      </c>
      <c r="B28" s="58" t="s">
        <v>78</v>
      </c>
    </row>
    <row r="29" spans="1:2" ht="21.75" customHeight="1">
      <c r="A29" s="57" t="s">
        <v>79</v>
      </c>
      <c r="B29" s="58" t="s">
        <v>80</v>
      </c>
    </row>
    <row r="30" spans="1:2" ht="21.75" customHeight="1">
      <c r="A30" s="57" t="s">
        <v>79</v>
      </c>
      <c r="B30" s="58" t="s">
        <v>81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2023-09-27T12:42:41Z</cp:lastPrinted>
  <dcterms:created xsi:type="dcterms:W3CDTF">2011-07-19T23:11:14Z</dcterms:created>
  <dcterms:modified xsi:type="dcterms:W3CDTF">2023-10-13T14:19:25Z</dcterms:modified>
  <cp:category/>
  <cp:version/>
  <cp:contentType/>
  <cp:contentStatus/>
</cp:coreProperties>
</file>