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90" activeTab="0"/>
  </bookViews>
  <sheets>
    <sheet name="BM8" sheetId="1" r:id="rId1"/>
    <sheet name="BM7" sheetId="2" r:id="rId2"/>
    <sheet name="BM6" sheetId="3" r:id="rId3"/>
    <sheet name="BM5" sheetId="4" r:id="rId4"/>
    <sheet name="BM4" sheetId="5" r:id="rId5"/>
    <sheet name="BM3" sheetId="6" r:id="rId6"/>
    <sheet name="BM2" sheetId="7" r:id="rId7"/>
    <sheet name="BM1" sheetId="8" r:id="rId8"/>
    <sheet name="BM10" sheetId="9" state="hidden" r:id="rId9"/>
    <sheet name="Plan1" sheetId="10" state="hidden" r:id="rId10"/>
  </sheets>
  <externalReferences>
    <externalReference r:id="rId13"/>
  </externalReferences>
  <definedNames>
    <definedName name="ada" localSheetId="7">#REF!</definedName>
    <definedName name="ada" localSheetId="8">#REF!</definedName>
    <definedName name="ada" localSheetId="6">#REF!</definedName>
    <definedName name="ada" localSheetId="5">#REF!</definedName>
    <definedName name="ada" localSheetId="4">#REF!</definedName>
    <definedName name="ada" localSheetId="3">#REF!</definedName>
    <definedName name="ada" localSheetId="2">#REF!</definedName>
    <definedName name="ada" localSheetId="1">#REF!</definedName>
    <definedName name="ada" localSheetId="0">#REF!</definedName>
    <definedName name="ada">#REF!</definedName>
    <definedName name="AREA" localSheetId="7">#REF!</definedName>
    <definedName name="AREA" localSheetId="8">#REF!</definedName>
    <definedName name="AREA" localSheetId="6">#REF!</definedName>
    <definedName name="AREA" localSheetId="5">#REF!</definedName>
    <definedName name="AREA" localSheetId="4">#REF!</definedName>
    <definedName name="AREA" localSheetId="3">#REF!</definedName>
    <definedName name="AREA" localSheetId="2">#REF!</definedName>
    <definedName name="AREA" localSheetId="1">#REF!</definedName>
    <definedName name="AREA" localSheetId="0">#REF!</definedName>
    <definedName name="AREA">#REF!</definedName>
    <definedName name="_xlnm.Print_Area" localSheetId="7">'BM1'!$A$1:$L$182</definedName>
    <definedName name="_xlnm.Print_Area" localSheetId="8">'BM10'!$A$1:$L$26</definedName>
    <definedName name="_xlnm.Print_Area" localSheetId="6">'BM2'!$A$1:$L$182</definedName>
    <definedName name="_xlnm.Print_Area" localSheetId="5">'BM3'!$A$1:$L$182</definedName>
    <definedName name="_xlnm.Print_Area" localSheetId="4">'BM4'!$A$1:$L$182</definedName>
    <definedName name="_xlnm.Print_Area" localSheetId="3">'BM5'!$A$1:$L$182</definedName>
    <definedName name="_xlnm.Print_Area" localSheetId="2">'BM6'!$A$1:$L$182</definedName>
    <definedName name="_xlnm.Print_Area" localSheetId="1">'BM7'!$A$1:$L$182</definedName>
    <definedName name="_xlnm.Print_Area" localSheetId="0">'BM8'!$A$1:$L$182</definedName>
    <definedName name="BDI" localSheetId="7">#REF!</definedName>
    <definedName name="BDI" localSheetId="8">#REF!</definedName>
    <definedName name="BDI" localSheetId="6">#REF!</definedName>
    <definedName name="BDI" localSheetId="5">#REF!</definedName>
    <definedName name="BDI" localSheetId="4">#REF!</definedName>
    <definedName name="BDI" localSheetId="3">#REF!</definedName>
    <definedName name="BDI" localSheetId="2">#REF!</definedName>
    <definedName name="BDI" localSheetId="1">#REF!</definedName>
    <definedName name="BDI" localSheetId="0">#REF!</definedName>
    <definedName name="BDI">#REF!</definedName>
    <definedName name="bm_3" localSheetId="7">#REF!</definedName>
    <definedName name="bm_3" localSheetId="8">#REF!</definedName>
    <definedName name="bm_3" localSheetId="6">#REF!</definedName>
    <definedName name="bm_3" localSheetId="5">#REF!</definedName>
    <definedName name="bm_3" localSheetId="4">#REF!</definedName>
    <definedName name="bm_3" localSheetId="3">#REF!</definedName>
    <definedName name="bm_3" localSheetId="2">#REF!</definedName>
    <definedName name="bm_3" localSheetId="1">#REF!</definedName>
    <definedName name="bm_3" localSheetId="0">#REF!</definedName>
    <definedName name="bm_3">#REF!</definedName>
    <definedName name="Boleto" localSheetId="7">#REF!</definedName>
    <definedName name="Boleto" localSheetId="8">#REF!</definedName>
    <definedName name="Boleto" localSheetId="6">#REF!</definedName>
    <definedName name="Boleto" localSheetId="5">#REF!</definedName>
    <definedName name="Boleto" localSheetId="4">#REF!</definedName>
    <definedName name="Boleto" localSheetId="3">#REF!</definedName>
    <definedName name="Boleto" localSheetId="2">#REF!</definedName>
    <definedName name="Boleto" localSheetId="1">#REF!</definedName>
    <definedName name="Boleto" localSheetId="0">#REF!</definedName>
    <definedName name="Boleto">#REF!</definedName>
    <definedName name="cimento" localSheetId="7">#REF!</definedName>
    <definedName name="cimento" localSheetId="8">#REF!</definedName>
    <definedName name="cimento" localSheetId="6">#REF!</definedName>
    <definedName name="cimento" localSheetId="5">#REF!</definedName>
    <definedName name="cimento" localSheetId="4">#REF!</definedName>
    <definedName name="cimento" localSheetId="3">#REF!</definedName>
    <definedName name="cimento" localSheetId="2">#REF!</definedName>
    <definedName name="cimento" localSheetId="1">#REF!</definedName>
    <definedName name="cimento" localSheetId="0">#REF!</definedName>
    <definedName name="cimento">#REF!</definedName>
    <definedName name="EEEEEEEEEEEEEEEEEEEEEE" localSheetId="7">#REF!</definedName>
    <definedName name="EEEEEEEEEEEEEEEEEEEEEE" localSheetId="8">#REF!</definedName>
    <definedName name="EEEEEEEEEEEEEEEEEEEEEE" localSheetId="6">#REF!</definedName>
    <definedName name="EEEEEEEEEEEEEEEEEEEEEE" localSheetId="5">#REF!</definedName>
    <definedName name="EEEEEEEEEEEEEEEEEEEEEE" localSheetId="4">#REF!</definedName>
    <definedName name="EEEEEEEEEEEEEEEEEEEEEE" localSheetId="3">#REF!</definedName>
    <definedName name="EEEEEEEEEEEEEEEEEEEEEE" localSheetId="2">#REF!</definedName>
    <definedName name="EEEEEEEEEEEEEEEEEEEEEE" localSheetId="1">#REF!</definedName>
    <definedName name="EEEEEEEEEEEEEEEEEEEEEE" localSheetId="0">#REF!</definedName>
    <definedName name="EEEEEEEEEEEEEEEEEEEEEE">#REF!</definedName>
    <definedName name="gdada" localSheetId="7">#REF!</definedName>
    <definedName name="gdada" localSheetId="8">#REF!</definedName>
    <definedName name="gdada" localSheetId="6">#REF!</definedName>
    <definedName name="gdada" localSheetId="5">#REF!</definedName>
    <definedName name="gdada" localSheetId="4">#REF!</definedName>
    <definedName name="gdada" localSheetId="3">#REF!</definedName>
    <definedName name="gdada" localSheetId="2">#REF!</definedName>
    <definedName name="gdada" localSheetId="1">#REF!</definedName>
    <definedName name="gdada" localSheetId="0">#REF!</definedName>
    <definedName name="gdada">#REF!</definedName>
    <definedName name="GGGS" localSheetId="7">#REF!</definedName>
    <definedName name="GGGS" localSheetId="8">#REF!</definedName>
    <definedName name="GGGS" localSheetId="6">#REF!</definedName>
    <definedName name="GGGS" localSheetId="5">#REF!</definedName>
    <definedName name="GGGS" localSheetId="4">#REF!</definedName>
    <definedName name="GGGS" localSheetId="3">#REF!</definedName>
    <definedName name="GGGS" localSheetId="2">#REF!</definedName>
    <definedName name="GGGS" localSheetId="1">#REF!</definedName>
    <definedName name="GGGS" localSheetId="0">#REF!</definedName>
    <definedName name="GGGS">#REF!</definedName>
    <definedName name="jj" localSheetId="7">#REF!</definedName>
    <definedName name="jj" localSheetId="8">#REF!</definedName>
    <definedName name="jj" localSheetId="6">#REF!</definedName>
    <definedName name="jj" localSheetId="5">#REF!</definedName>
    <definedName name="jj" localSheetId="4">#REF!</definedName>
    <definedName name="jj" localSheetId="3">#REF!</definedName>
    <definedName name="jj" localSheetId="2">#REF!</definedName>
    <definedName name="jj" localSheetId="1">#REF!</definedName>
    <definedName name="jj" localSheetId="0">#REF!</definedName>
    <definedName name="jj">#REF!</definedName>
    <definedName name="P.1" localSheetId="7">#REF!</definedName>
    <definedName name="P.1" localSheetId="8">#REF!</definedName>
    <definedName name="P.1" localSheetId="6">#REF!</definedName>
    <definedName name="P.1" localSheetId="5">#REF!</definedName>
    <definedName name="P.1" localSheetId="4">#REF!</definedName>
    <definedName name="P.1" localSheetId="3">#REF!</definedName>
    <definedName name="P.1" localSheetId="2">#REF!</definedName>
    <definedName name="P.1" localSheetId="1">#REF!</definedName>
    <definedName name="P.1" localSheetId="0">#REF!</definedName>
    <definedName name="P.1">#REF!</definedName>
    <definedName name="P.10" localSheetId="7">#REF!</definedName>
    <definedName name="P.10" localSheetId="8">#REF!</definedName>
    <definedName name="P.10" localSheetId="6">#REF!</definedName>
    <definedName name="P.10" localSheetId="5">#REF!</definedName>
    <definedName name="P.10" localSheetId="4">#REF!</definedName>
    <definedName name="P.10" localSheetId="3">#REF!</definedName>
    <definedName name="P.10" localSheetId="2">#REF!</definedName>
    <definedName name="P.10" localSheetId="1">#REF!</definedName>
    <definedName name="P.10" localSheetId="0">#REF!</definedName>
    <definedName name="P.10">#REF!</definedName>
    <definedName name="P.11" localSheetId="7">#REF!</definedName>
    <definedName name="P.11" localSheetId="8">#REF!</definedName>
    <definedName name="P.11" localSheetId="6">#REF!</definedName>
    <definedName name="P.11" localSheetId="5">#REF!</definedName>
    <definedName name="P.11" localSheetId="4">#REF!</definedName>
    <definedName name="P.11" localSheetId="3">#REF!</definedName>
    <definedName name="P.11" localSheetId="2">#REF!</definedName>
    <definedName name="P.11" localSheetId="1">#REF!</definedName>
    <definedName name="P.11" localSheetId="0">#REF!</definedName>
    <definedName name="P.11">#REF!</definedName>
    <definedName name="P.12" localSheetId="7">#REF!</definedName>
    <definedName name="P.12" localSheetId="8">#REF!</definedName>
    <definedName name="P.12" localSheetId="6">#REF!</definedName>
    <definedName name="P.12" localSheetId="5">#REF!</definedName>
    <definedName name="P.12" localSheetId="4">#REF!</definedName>
    <definedName name="P.12" localSheetId="3">#REF!</definedName>
    <definedName name="P.12" localSheetId="2">#REF!</definedName>
    <definedName name="P.12" localSheetId="1">#REF!</definedName>
    <definedName name="P.12" localSheetId="0">#REF!</definedName>
    <definedName name="P.12">#REF!</definedName>
    <definedName name="P.13" localSheetId="7">#REF!</definedName>
    <definedName name="P.13" localSheetId="8">#REF!</definedName>
    <definedName name="P.13" localSheetId="6">#REF!</definedName>
    <definedName name="P.13" localSheetId="5">#REF!</definedName>
    <definedName name="P.13" localSheetId="4">#REF!</definedName>
    <definedName name="P.13" localSheetId="3">#REF!</definedName>
    <definedName name="P.13" localSheetId="2">#REF!</definedName>
    <definedName name="P.13" localSheetId="1">#REF!</definedName>
    <definedName name="P.13" localSheetId="0">#REF!</definedName>
    <definedName name="P.13">#REF!</definedName>
    <definedName name="P.14" localSheetId="7">#REF!</definedName>
    <definedName name="P.14" localSheetId="8">#REF!</definedName>
    <definedName name="P.14" localSheetId="6">#REF!</definedName>
    <definedName name="P.14" localSheetId="5">#REF!</definedName>
    <definedName name="P.14" localSheetId="4">#REF!</definedName>
    <definedName name="P.14" localSheetId="3">#REF!</definedName>
    <definedName name="P.14" localSheetId="2">#REF!</definedName>
    <definedName name="P.14" localSheetId="1">#REF!</definedName>
    <definedName name="P.14" localSheetId="0">#REF!</definedName>
    <definedName name="P.14">#REF!</definedName>
    <definedName name="P.15" localSheetId="7">#REF!</definedName>
    <definedName name="P.15" localSheetId="8">#REF!</definedName>
    <definedName name="P.15" localSheetId="6">#REF!</definedName>
    <definedName name="P.15" localSheetId="5">#REF!</definedName>
    <definedName name="P.15" localSheetId="4">#REF!</definedName>
    <definedName name="P.15" localSheetId="3">#REF!</definedName>
    <definedName name="P.15" localSheetId="2">#REF!</definedName>
    <definedName name="P.15" localSheetId="1">#REF!</definedName>
    <definedName name="P.15" localSheetId="0">#REF!</definedName>
    <definedName name="P.15">#REF!</definedName>
    <definedName name="P.2" localSheetId="7">#REF!</definedName>
    <definedName name="P.2" localSheetId="8">#REF!</definedName>
    <definedName name="P.2" localSheetId="6">#REF!</definedName>
    <definedName name="P.2" localSheetId="5">#REF!</definedName>
    <definedName name="P.2" localSheetId="4">#REF!</definedName>
    <definedName name="P.2" localSheetId="3">#REF!</definedName>
    <definedName name="P.2" localSheetId="2">#REF!</definedName>
    <definedName name="P.2" localSheetId="1">#REF!</definedName>
    <definedName name="P.2" localSheetId="0">#REF!</definedName>
    <definedName name="P.2">#REF!</definedName>
    <definedName name="P.3" localSheetId="7">#REF!</definedName>
    <definedName name="P.3" localSheetId="8">#REF!</definedName>
    <definedName name="P.3" localSheetId="6">#REF!</definedName>
    <definedName name="P.3" localSheetId="5">#REF!</definedName>
    <definedName name="P.3" localSheetId="4">#REF!</definedName>
    <definedName name="P.3" localSheetId="3">#REF!</definedName>
    <definedName name="P.3" localSheetId="2">#REF!</definedName>
    <definedName name="P.3" localSheetId="1">#REF!</definedName>
    <definedName name="P.3" localSheetId="0">#REF!</definedName>
    <definedName name="P.3">#REF!</definedName>
    <definedName name="P.4" localSheetId="7">#REF!</definedName>
    <definedName name="P.4" localSheetId="8">#REF!</definedName>
    <definedName name="P.4" localSheetId="6">#REF!</definedName>
    <definedName name="P.4" localSheetId="5">#REF!</definedName>
    <definedName name="P.4" localSheetId="4">#REF!</definedName>
    <definedName name="P.4" localSheetId="3">#REF!</definedName>
    <definedName name="P.4" localSheetId="2">#REF!</definedName>
    <definedName name="P.4" localSheetId="1">#REF!</definedName>
    <definedName name="P.4" localSheetId="0">#REF!</definedName>
    <definedName name="P.4">#REF!</definedName>
    <definedName name="P.5" localSheetId="7">#REF!</definedName>
    <definedName name="P.5" localSheetId="8">#REF!</definedName>
    <definedName name="P.5" localSheetId="6">#REF!</definedName>
    <definedName name="P.5" localSheetId="5">#REF!</definedName>
    <definedName name="P.5" localSheetId="4">#REF!</definedName>
    <definedName name="P.5" localSheetId="3">#REF!</definedName>
    <definedName name="P.5" localSheetId="2">#REF!</definedName>
    <definedName name="P.5" localSheetId="1">#REF!</definedName>
    <definedName name="P.5" localSheetId="0">#REF!</definedName>
    <definedName name="P.5">#REF!</definedName>
    <definedName name="P.6" localSheetId="7">#REF!</definedName>
    <definedName name="P.6" localSheetId="8">#REF!</definedName>
    <definedName name="P.6" localSheetId="6">#REF!</definedName>
    <definedName name="P.6" localSheetId="5">#REF!</definedName>
    <definedName name="P.6" localSheetId="4">#REF!</definedName>
    <definedName name="P.6" localSheetId="3">#REF!</definedName>
    <definedName name="P.6" localSheetId="2">#REF!</definedName>
    <definedName name="P.6" localSheetId="1">#REF!</definedName>
    <definedName name="P.6" localSheetId="0">#REF!</definedName>
    <definedName name="P.6">#REF!</definedName>
    <definedName name="P.7" localSheetId="7">#REF!</definedName>
    <definedName name="P.7" localSheetId="8">#REF!</definedName>
    <definedName name="P.7" localSheetId="6">#REF!</definedName>
    <definedName name="P.7" localSheetId="5">#REF!</definedName>
    <definedName name="P.7" localSheetId="4">#REF!</definedName>
    <definedName name="P.7" localSheetId="3">#REF!</definedName>
    <definedName name="P.7" localSheetId="2">#REF!</definedName>
    <definedName name="P.7" localSheetId="1">#REF!</definedName>
    <definedName name="P.7" localSheetId="0">#REF!</definedName>
    <definedName name="P.7">#REF!</definedName>
    <definedName name="P.8" localSheetId="7">#REF!</definedName>
    <definedName name="P.8" localSheetId="8">#REF!</definedName>
    <definedName name="P.8" localSheetId="6">#REF!</definedName>
    <definedName name="P.8" localSheetId="5">#REF!</definedName>
    <definedName name="P.8" localSheetId="4">#REF!</definedName>
    <definedName name="P.8" localSheetId="3">#REF!</definedName>
    <definedName name="P.8" localSheetId="2">#REF!</definedName>
    <definedName name="P.8" localSheetId="1">#REF!</definedName>
    <definedName name="P.8" localSheetId="0">#REF!</definedName>
    <definedName name="P.8">#REF!</definedName>
    <definedName name="P.9" localSheetId="7">#REF!</definedName>
    <definedName name="P.9" localSheetId="8">#REF!</definedName>
    <definedName name="P.9" localSheetId="6">#REF!</definedName>
    <definedName name="P.9" localSheetId="5">#REF!</definedName>
    <definedName name="P.9" localSheetId="4">#REF!</definedName>
    <definedName name="P.9" localSheetId="3">#REF!</definedName>
    <definedName name="P.9" localSheetId="2">#REF!</definedName>
    <definedName name="P.9" localSheetId="1">#REF!</definedName>
    <definedName name="P.9" localSheetId="0">#REF!</definedName>
    <definedName name="P.9">#REF!</definedName>
    <definedName name="PP1.1" localSheetId="7">#REF!</definedName>
    <definedName name="PP1.1" localSheetId="8">#REF!</definedName>
    <definedName name="PP1.1" localSheetId="6">#REF!</definedName>
    <definedName name="PP1.1" localSheetId="5">#REF!</definedName>
    <definedName name="PP1.1" localSheetId="4">#REF!</definedName>
    <definedName name="PP1.1" localSheetId="3">#REF!</definedName>
    <definedName name="PP1.1" localSheetId="2">#REF!</definedName>
    <definedName name="PP1.1" localSheetId="1">#REF!</definedName>
    <definedName name="PP1.1" localSheetId="0">#REF!</definedName>
    <definedName name="PP1.1">#REF!</definedName>
    <definedName name="PP1.10" localSheetId="7">#REF!</definedName>
    <definedName name="PP1.10" localSheetId="8">#REF!</definedName>
    <definedName name="PP1.10" localSheetId="6">#REF!</definedName>
    <definedName name="PP1.10" localSheetId="5">#REF!</definedName>
    <definedName name="PP1.10" localSheetId="4">#REF!</definedName>
    <definedName name="PP1.10" localSheetId="3">#REF!</definedName>
    <definedName name="PP1.10" localSheetId="2">#REF!</definedName>
    <definedName name="PP1.10" localSheetId="1">#REF!</definedName>
    <definedName name="PP1.10" localSheetId="0">#REF!</definedName>
    <definedName name="PP1.10">#REF!</definedName>
    <definedName name="PP1.11" localSheetId="7">#REF!</definedName>
    <definedName name="PP1.11" localSheetId="8">#REF!</definedName>
    <definedName name="PP1.11" localSheetId="6">#REF!</definedName>
    <definedName name="PP1.11" localSheetId="5">#REF!</definedName>
    <definedName name="PP1.11" localSheetId="4">#REF!</definedName>
    <definedName name="PP1.11" localSheetId="3">#REF!</definedName>
    <definedName name="PP1.11" localSheetId="2">#REF!</definedName>
    <definedName name="PP1.11" localSheetId="1">#REF!</definedName>
    <definedName name="PP1.11" localSheetId="0">#REF!</definedName>
    <definedName name="PP1.11">#REF!</definedName>
    <definedName name="PP1.12" localSheetId="7">#REF!</definedName>
    <definedName name="PP1.12" localSheetId="8">#REF!</definedName>
    <definedName name="PP1.12" localSheetId="6">#REF!</definedName>
    <definedName name="PP1.12" localSheetId="5">#REF!</definedName>
    <definedName name="PP1.12" localSheetId="4">#REF!</definedName>
    <definedName name="PP1.12" localSheetId="3">#REF!</definedName>
    <definedName name="PP1.12" localSheetId="2">#REF!</definedName>
    <definedName name="PP1.12" localSheetId="1">#REF!</definedName>
    <definedName name="PP1.12" localSheetId="0">#REF!</definedName>
    <definedName name="PP1.12">#REF!</definedName>
    <definedName name="PP1.13" localSheetId="7">#REF!</definedName>
    <definedName name="PP1.13" localSheetId="8">#REF!</definedName>
    <definedName name="PP1.13" localSheetId="6">#REF!</definedName>
    <definedName name="PP1.13" localSheetId="5">#REF!</definedName>
    <definedName name="PP1.13" localSheetId="4">#REF!</definedName>
    <definedName name="PP1.13" localSheetId="3">#REF!</definedName>
    <definedName name="PP1.13" localSheetId="2">#REF!</definedName>
    <definedName name="PP1.13" localSheetId="1">#REF!</definedName>
    <definedName name="PP1.13" localSheetId="0">#REF!</definedName>
    <definedName name="PP1.13">#REF!</definedName>
    <definedName name="PP1.14" localSheetId="7">#REF!</definedName>
    <definedName name="PP1.14" localSheetId="8">#REF!</definedName>
    <definedName name="PP1.14" localSheetId="6">#REF!</definedName>
    <definedName name="PP1.14" localSheetId="5">#REF!</definedName>
    <definedName name="PP1.14" localSheetId="4">#REF!</definedName>
    <definedName name="PP1.14" localSheetId="3">#REF!</definedName>
    <definedName name="PP1.14" localSheetId="2">#REF!</definedName>
    <definedName name="PP1.14" localSheetId="1">#REF!</definedName>
    <definedName name="PP1.14" localSheetId="0">#REF!</definedName>
    <definedName name="PP1.14">#REF!</definedName>
    <definedName name="PP1.15" localSheetId="7">#REF!</definedName>
    <definedName name="PP1.15" localSheetId="8">#REF!</definedName>
    <definedName name="PP1.15" localSheetId="6">#REF!</definedName>
    <definedName name="PP1.15" localSheetId="5">#REF!</definedName>
    <definedName name="PP1.15" localSheetId="4">#REF!</definedName>
    <definedName name="PP1.15" localSheetId="3">#REF!</definedName>
    <definedName name="PP1.15" localSheetId="2">#REF!</definedName>
    <definedName name="PP1.15" localSheetId="1">#REF!</definedName>
    <definedName name="PP1.15" localSheetId="0">#REF!</definedName>
    <definedName name="PP1.15">#REF!</definedName>
    <definedName name="PP1.2" localSheetId="7">#REF!</definedName>
    <definedName name="PP1.2" localSheetId="8">#REF!</definedName>
    <definedName name="PP1.2" localSheetId="6">#REF!</definedName>
    <definedName name="PP1.2" localSheetId="5">#REF!</definedName>
    <definedName name="PP1.2" localSheetId="4">#REF!</definedName>
    <definedName name="PP1.2" localSheetId="3">#REF!</definedName>
    <definedName name="PP1.2" localSheetId="2">#REF!</definedName>
    <definedName name="PP1.2" localSheetId="1">#REF!</definedName>
    <definedName name="PP1.2" localSheetId="0">#REF!</definedName>
    <definedName name="PP1.2">#REF!</definedName>
    <definedName name="PP1.3" localSheetId="7">#REF!</definedName>
    <definedName name="PP1.3" localSheetId="8">#REF!</definedName>
    <definedName name="PP1.3" localSheetId="6">#REF!</definedName>
    <definedName name="PP1.3" localSheetId="5">#REF!</definedName>
    <definedName name="PP1.3" localSheetId="4">#REF!</definedName>
    <definedName name="PP1.3" localSheetId="3">#REF!</definedName>
    <definedName name="PP1.3" localSheetId="2">#REF!</definedName>
    <definedName name="PP1.3" localSheetId="1">#REF!</definedName>
    <definedName name="PP1.3" localSheetId="0">#REF!</definedName>
    <definedName name="PP1.3">#REF!</definedName>
    <definedName name="PP1.4" localSheetId="7">#REF!</definedName>
    <definedName name="PP1.4" localSheetId="8">#REF!</definedName>
    <definedName name="PP1.4" localSheetId="6">#REF!</definedName>
    <definedName name="PP1.4" localSheetId="5">#REF!</definedName>
    <definedName name="PP1.4" localSheetId="4">#REF!</definedName>
    <definedName name="PP1.4" localSheetId="3">#REF!</definedName>
    <definedName name="PP1.4" localSheetId="2">#REF!</definedName>
    <definedName name="PP1.4" localSheetId="1">#REF!</definedName>
    <definedName name="PP1.4" localSheetId="0">#REF!</definedName>
    <definedName name="PP1.4">#REF!</definedName>
    <definedName name="PP1.5" localSheetId="7">#REF!</definedName>
    <definedName name="PP1.5" localSheetId="8">#REF!</definedName>
    <definedName name="PP1.5" localSheetId="6">#REF!</definedName>
    <definedName name="PP1.5" localSheetId="5">#REF!</definedName>
    <definedName name="PP1.5" localSheetId="4">#REF!</definedName>
    <definedName name="PP1.5" localSheetId="3">#REF!</definedName>
    <definedName name="PP1.5" localSheetId="2">#REF!</definedName>
    <definedName name="PP1.5" localSheetId="1">#REF!</definedName>
    <definedName name="PP1.5" localSheetId="0">#REF!</definedName>
    <definedName name="PP1.5">#REF!</definedName>
    <definedName name="PP1.6" localSheetId="7">#REF!</definedName>
    <definedName name="PP1.6" localSheetId="8">#REF!</definedName>
    <definedName name="PP1.6" localSheetId="6">#REF!</definedName>
    <definedName name="PP1.6" localSheetId="5">#REF!</definedName>
    <definedName name="PP1.6" localSheetId="4">#REF!</definedName>
    <definedName name="PP1.6" localSheetId="3">#REF!</definedName>
    <definedName name="PP1.6" localSheetId="2">#REF!</definedName>
    <definedName name="PP1.6" localSheetId="1">#REF!</definedName>
    <definedName name="PP1.6" localSheetId="0">#REF!</definedName>
    <definedName name="PP1.6">#REF!</definedName>
    <definedName name="PP1.7" localSheetId="7">#REF!</definedName>
    <definedName name="PP1.7" localSheetId="8">#REF!</definedName>
    <definedName name="PP1.7" localSheetId="6">#REF!</definedName>
    <definedName name="PP1.7" localSheetId="5">#REF!</definedName>
    <definedName name="PP1.7" localSheetId="4">#REF!</definedName>
    <definedName name="PP1.7" localSheetId="3">#REF!</definedName>
    <definedName name="PP1.7" localSheetId="2">#REF!</definedName>
    <definedName name="PP1.7" localSheetId="1">#REF!</definedName>
    <definedName name="PP1.7" localSheetId="0">#REF!</definedName>
    <definedName name="PP1.7">#REF!</definedName>
    <definedName name="PP1.8" localSheetId="7">#REF!</definedName>
    <definedName name="PP1.8" localSheetId="8">#REF!</definedName>
    <definedName name="PP1.8" localSheetId="6">#REF!</definedName>
    <definedName name="PP1.8" localSheetId="5">#REF!</definedName>
    <definedName name="PP1.8" localSheetId="4">#REF!</definedName>
    <definedName name="PP1.8" localSheetId="3">#REF!</definedName>
    <definedName name="PP1.8" localSheetId="2">#REF!</definedName>
    <definedName name="PP1.8" localSheetId="1">#REF!</definedName>
    <definedName name="PP1.8" localSheetId="0">#REF!</definedName>
    <definedName name="PP1.8">#REF!</definedName>
    <definedName name="PP1.9" localSheetId="7">#REF!</definedName>
    <definedName name="PP1.9" localSheetId="8">#REF!</definedName>
    <definedName name="PP1.9" localSheetId="6">#REF!</definedName>
    <definedName name="PP1.9" localSheetId="5">#REF!</definedName>
    <definedName name="PP1.9" localSheetId="4">#REF!</definedName>
    <definedName name="PP1.9" localSheetId="3">#REF!</definedName>
    <definedName name="PP1.9" localSheetId="2">#REF!</definedName>
    <definedName name="PP1.9" localSheetId="1">#REF!</definedName>
    <definedName name="PP1.9" localSheetId="0">#REF!</definedName>
    <definedName name="PP1.9">#REF!</definedName>
    <definedName name="PROQ." localSheetId="7">#REF!</definedName>
    <definedName name="PROQ." localSheetId="8">#REF!</definedName>
    <definedName name="PROQ." localSheetId="6">#REF!</definedName>
    <definedName name="PROQ." localSheetId="5">#REF!</definedName>
    <definedName name="PROQ." localSheetId="4">#REF!</definedName>
    <definedName name="PROQ." localSheetId="3">#REF!</definedName>
    <definedName name="PROQ." localSheetId="2">#REF!</definedName>
    <definedName name="PROQ." localSheetId="1">#REF!</definedName>
    <definedName name="PROQ." localSheetId="0">#REF!</definedName>
    <definedName name="PROQ.">#REF!</definedName>
    <definedName name="RSADAD" localSheetId="7">#REF!</definedName>
    <definedName name="RSADAD" localSheetId="8">#REF!</definedName>
    <definedName name="RSADAD" localSheetId="6">#REF!</definedName>
    <definedName name="RSADAD" localSheetId="5">#REF!</definedName>
    <definedName name="RSADAD" localSheetId="4">#REF!</definedName>
    <definedName name="RSADAD" localSheetId="3">#REF!</definedName>
    <definedName name="RSADAD" localSheetId="2">#REF!</definedName>
    <definedName name="RSADAD" localSheetId="1">#REF!</definedName>
    <definedName name="RSADAD" localSheetId="0">#REF!</definedName>
    <definedName name="RSADAD">#REF!</definedName>
    <definedName name="T.1" localSheetId="7">#REF!</definedName>
    <definedName name="T.1" localSheetId="8">#REF!</definedName>
    <definedName name="T.1" localSheetId="6">#REF!</definedName>
    <definedName name="T.1" localSheetId="5">#REF!</definedName>
    <definedName name="T.1" localSheetId="4">#REF!</definedName>
    <definedName name="T.1" localSheetId="3">#REF!</definedName>
    <definedName name="T.1" localSheetId="2">#REF!</definedName>
    <definedName name="T.1" localSheetId="1">#REF!</definedName>
    <definedName name="T.1" localSheetId="0">#REF!</definedName>
    <definedName name="T.1">#REF!</definedName>
    <definedName name="T.10" localSheetId="7">#REF!</definedName>
    <definedName name="T.10" localSheetId="8">#REF!</definedName>
    <definedName name="T.10" localSheetId="6">#REF!</definedName>
    <definedName name="T.10" localSheetId="5">#REF!</definedName>
    <definedName name="T.10" localSheetId="4">#REF!</definedName>
    <definedName name="T.10" localSheetId="3">#REF!</definedName>
    <definedName name="T.10" localSheetId="2">#REF!</definedName>
    <definedName name="T.10" localSheetId="1">#REF!</definedName>
    <definedName name="T.10" localSheetId="0">#REF!</definedName>
    <definedName name="T.10">#REF!</definedName>
    <definedName name="T.11" localSheetId="7">#REF!</definedName>
    <definedName name="T.11" localSheetId="8">#REF!</definedName>
    <definedName name="T.11" localSheetId="6">#REF!</definedName>
    <definedName name="T.11" localSheetId="5">#REF!</definedName>
    <definedName name="T.11" localSheetId="4">#REF!</definedName>
    <definedName name="T.11" localSheetId="3">#REF!</definedName>
    <definedName name="T.11" localSheetId="2">#REF!</definedName>
    <definedName name="T.11" localSheetId="1">#REF!</definedName>
    <definedName name="T.11" localSheetId="0">#REF!</definedName>
    <definedName name="T.11">#REF!</definedName>
    <definedName name="T.12" localSheetId="7">#REF!</definedName>
    <definedName name="T.12" localSheetId="8">#REF!</definedName>
    <definedName name="T.12" localSheetId="6">#REF!</definedName>
    <definedName name="T.12" localSheetId="5">#REF!</definedName>
    <definedName name="T.12" localSheetId="4">#REF!</definedName>
    <definedName name="T.12" localSheetId="3">#REF!</definedName>
    <definedName name="T.12" localSheetId="2">#REF!</definedName>
    <definedName name="T.12" localSheetId="1">#REF!</definedName>
    <definedName name="T.12" localSheetId="0">#REF!</definedName>
    <definedName name="T.12">#REF!</definedName>
    <definedName name="T.13" localSheetId="7">#REF!</definedName>
    <definedName name="T.13" localSheetId="8">#REF!</definedName>
    <definedName name="T.13" localSheetId="6">#REF!</definedName>
    <definedName name="T.13" localSheetId="5">#REF!</definedName>
    <definedName name="T.13" localSheetId="4">#REF!</definedName>
    <definedName name="T.13" localSheetId="3">#REF!</definedName>
    <definedName name="T.13" localSheetId="2">#REF!</definedName>
    <definedName name="T.13" localSheetId="1">#REF!</definedName>
    <definedName name="T.13" localSheetId="0">#REF!</definedName>
    <definedName name="T.13">#REF!</definedName>
    <definedName name="T.14" localSheetId="7">#REF!</definedName>
    <definedName name="T.14" localSheetId="8">#REF!</definedName>
    <definedName name="T.14" localSheetId="6">#REF!</definedName>
    <definedName name="T.14" localSheetId="5">#REF!</definedName>
    <definedName name="T.14" localSheetId="4">#REF!</definedName>
    <definedName name="T.14" localSheetId="3">#REF!</definedName>
    <definedName name="T.14" localSheetId="2">#REF!</definedName>
    <definedName name="T.14" localSheetId="1">#REF!</definedName>
    <definedName name="T.14" localSheetId="0">#REF!</definedName>
    <definedName name="T.14">#REF!</definedName>
    <definedName name="T.15" localSheetId="7">#REF!</definedName>
    <definedName name="T.15" localSheetId="8">#REF!</definedName>
    <definedName name="T.15" localSheetId="6">#REF!</definedName>
    <definedName name="T.15" localSheetId="5">#REF!</definedName>
    <definedName name="T.15" localSheetId="4">#REF!</definedName>
    <definedName name="T.15" localSheetId="3">#REF!</definedName>
    <definedName name="T.15" localSheetId="2">#REF!</definedName>
    <definedName name="T.15" localSheetId="1">#REF!</definedName>
    <definedName name="T.15" localSheetId="0">#REF!</definedName>
    <definedName name="T.15">#REF!</definedName>
    <definedName name="T.2" localSheetId="7">#REF!</definedName>
    <definedName name="T.2" localSheetId="8">#REF!</definedName>
    <definedName name="T.2" localSheetId="6">#REF!</definedName>
    <definedName name="T.2" localSheetId="5">#REF!</definedName>
    <definedName name="T.2" localSheetId="4">#REF!</definedName>
    <definedName name="T.2" localSheetId="3">#REF!</definedName>
    <definedName name="T.2" localSheetId="2">#REF!</definedName>
    <definedName name="T.2" localSheetId="1">#REF!</definedName>
    <definedName name="T.2" localSheetId="0">#REF!</definedName>
    <definedName name="T.2">#REF!</definedName>
    <definedName name="T.3" localSheetId="7">#REF!</definedName>
    <definedName name="T.3" localSheetId="8">#REF!</definedName>
    <definedName name="T.3" localSheetId="6">#REF!</definedName>
    <definedName name="T.3" localSheetId="5">#REF!</definedName>
    <definedName name="T.3" localSheetId="4">#REF!</definedName>
    <definedName name="T.3" localSheetId="3">#REF!</definedName>
    <definedName name="T.3" localSheetId="2">#REF!</definedName>
    <definedName name="T.3" localSheetId="1">#REF!</definedName>
    <definedName name="T.3" localSheetId="0">#REF!</definedName>
    <definedName name="T.3">#REF!</definedName>
    <definedName name="T.4" localSheetId="7">#REF!</definedName>
    <definedName name="T.4" localSheetId="8">#REF!</definedName>
    <definedName name="T.4" localSheetId="6">#REF!</definedName>
    <definedName name="T.4" localSheetId="5">#REF!</definedName>
    <definedName name="T.4" localSheetId="4">#REF!</definedName>
    <definedName name="T.4" localSheetId="3">#REF!</definedName>
    <definedName name="T.4" localSheetId="2">#REF!</definedName>
    <definedName name="T.4" localSheetId="1">#REF!</definedName>
    <definedName name="T.4" localSheetId="0">#REF!</definedName>
    <definedName name="T.4">#REF!</definedName>
    <definedName name="T.5" localSheetId="7">#REF!</definedName>
    <definedName name="T.5" localSheetId="8">#REF!</definedName>
    <definedName name="T.5" localSheetId="6">#REF!</definedName>
    <definedName name="T.5" localSheetId="5">#REF!</definedName>
    <definedName name="T.5" localSheetId="4">#REF!</definedName>
    <definedName name="T.5" localSheetId="3">#REF!</definedName>
    <definedName name="T.5" localSheetId="2">#REF!</definedName>
    <definedName name="T.5" localSheetId="1">#REF!</definedName>
    <definedName name="T.5" localSheetId="0">#REF!</definedName>
    <definedName name="T.5">#REF!</definedName>
    <definedName name="T.6" localSheetId="7">#REF!</definedName>
    <definedName name="T.6" localSheetId="8">#REF!</definedName>
    <definedName name="T.6" localSheetId="6">#REF!</definedName>
    <definedName name="T.6" localSheetId="5">#REF!</definedName>
    <definedName name="T.6" localSheetId="4">#REF!</definedName>
    <definedName name="T.6" localSheetId="3">#REF!</definedName>
    <definedName name="T.6" localSheetId="2">#REF!</definedName>
    <definedName name="T.6" localSheetId="1">#REF!</definedName>
    <definedName name="T.6" localSheetId="0">#REF!</definedName>
    <definedName name="T.6">#REF!</definedName>
    <definedName name="T.7" localSheetId="7">#REF!</definedName>
    <definedName name="T.7" localSheetId="8">#REF!</definedName>
    <definedName name="T.7" localSheetId="6">#REF!</definedName>
    <definedName name="T.7" localSheetId="5">#REF!</definedName>
    <definedName name="T.7" localSheetId="4">#REF!</definedName>
    <definedName name="T.7" localSheetId="3">#REF!</definedName>
    <definedName name="T.7" localSheetId="2">#REF!</definedName>
    <definedName name="T.7" localSheetId="1">#REF!</definedName>
    <definedName name="T.7" localSheetId="0">#REF!</definedName>
    <definedName name="T.7">#REF!</definedName>
    <definedName name="T.8" localSheetId="7">#REF!</definedName>
    <definedName name="T.8" localSheetId="8">#REF!</definedName>
    <definedName name="T.8" localSheetId="6">#REF!</definedName>
    <definedName name="T.8" localSheetId="5">#REF!</definedName>
    <definedName name="T.8" localSheetId="4">#REF!</definedName>
    <definedName name="T.8" localSheetId="3">#REF!</definedName>
    <definedName name="T.8" localSheetId="2">#REF!</definedName>
    <definedName name="T.8" localSheetId="1">#REF!</definedName>
    <definedName name="T.8" localSheetId="0">#REF!</definedName>
    <definedName name="T.8">#REF!</definedName>
    <definedName name="T.9" localSheetId="7">#REF!</definedName>
    <definedName name="T.9" localSheetId="8">#REF!</definedName>
    <definedName name="T.9" localSheetId="6">#REF!</definedName>
    <definedName name="T.9" localSheetId="5">#REF!</definedName>
    <definedName name="T.9" localSheetId="4">#REF!</definedName>
    <definedName name="T.9" localSheetId="3">#REF!</definedName>
    <definedName name="T.9" localSheetId="2">#REF!</definedName>
    <definedName name="T.9" localSheetId="1">#REF!</definedName>
    <definedName name="T.9" localSheetId="0">#REF!</definedName>
    <definedName name="T.9">#REF!</definedName>
    <definedName name="_xlnm.Print_Titles" localSheetId="7">'BM1'!$1:$8</definedName>
    <definedName name="_xlnm.Print_Titles" localSheetId="8">'BM10'!$1:$8</definedName>
    <definedName name="_xlnm.Print_Titles" localSheetId="6">'BM2'!$1:$8</definedName>
    <definedName name="_xlnm.Print_Titles" localSheetId="5">'BM3'!$1:$8</definedName>
    <definedName name="_xlnm.Print_Titles" localSheetId="4">'BM4'!$1:$8</definedName>
    <definedName name="_xlnm.Print_Titles" localSheetId="3">'BM5'!$1:$8</definedName>
    <definedName name="_xlnm.Print_Titles" localSheetId="2">'BM6'!$1:$8</definedName>
    <definedName name="_xlnm.Print_Titles" localSheetId="1">'BM7'!$1:$8</definedName>
    <definedName name="_xlnm.Print_Titles" localSheetId="0">'BM8'!$1:$8</definedName>
    <definedName name="TOT.P" localSheetId="7">#REF!</definedName>
    <definedName name="TOT.P" localSheetId="8">#REF!</definedName>
    <definedName name="TOT.P" localSheetId="6">#REF!</definedName>
    <definedName name="TOT.P" localSheetId="5">#REF!</definedName>
    <definedName name="TOT.P" localSheetId="4">#REF!</definedName>
    <definedName name="TOT.P" localSheetId="3">#REF!</definedName>
    <definedName name="TOT.P" localSheetId="2">#REF!</definedName>
    <definedName name="TOT.P" localSheetId="1">#REF!</definedName>
    <definedName name="TOT.P" localSheetId="0">#REF!</definedName>
    <definedName name="TOT.P">#REF!</definedName>
    <definedName name="TOT1.P" localSheetId="7">#REF!</definedName>
    <definedName name="TOT1.P" localSheetId="8">#REF!</definedName>
    <definedName name="TOT1.P" localSheetId="6">#REF!</definedName>
    <definedName name="TOT1.P" localSheetId="5">#REF!</definedName>
    <definedName name="TOT1.P" localSheetId="4">#REF!</definedName>
    <definedName name="TOT1.P" localSheetId="3">#REF!</definedName>
    <definedName name="TOT1.P" localSheetId="2">#REF!</definedName>
    <definedName name="TOT1.P" localSheetId="1">#REF!</definedName>
    <definedName name="TOT1.P" localSheetId="0">#REF!</definedName>
    <definedName name="TOT1.P">#REF!</definedName>
    <definedName name="TT.1" localSheetId="7">#REF!</definedName>
    <definedName name="TT.1" localSheetId="8">#REF!</definedName>
    <definedName name="TT.1" localSheetId="6">#REF!</definedName>
    <definedName name="TT.1" localSheetId="5">#REF!</definedName>
    <definedName name="TT.1" localSheetId="4">#REF!</definedName>
    <definedName name="TT.1" localSheetId="3">#REF!</definedName>
    <definedName name="TT.1" localSheetId="2">#REF!</definedName>
    <definedName name="TT.1" localSheetId="1">#REF!</definedName>
    <definedName name="TT.1" localSheetId="0">#REF!</definedName>
    <definedName name="TT.1">#REF!</definedName>
    <definedName name="TT.10" localSheetId="7">#REF!</definedName>
    <definedName name="TT.10" localSheetId="8">#REF!</definedName>
    <definedName name="TT.10" localSheetId="6">#REF!</definedName>
    <definedName name="TT.10" localSheetId="5">#REF!</definedName>
    <definedName name="TT.10" localSheetId="4">#REF!</definedName>
    <definedName name="TT.10" localSheetId="3">#REF!</definedName>
    <definedName name="TT.10" localSheetId="2">#REF!</definedName>
    <definedName name="TT.10" localSheetId="1">#REF!</definedName>
    <definedName name="TT.10" localSheetId="0">#REF!</definedName>
    <definedName name="TT.10">#REF!</definedName>
    <definedName name="TT.11" localSheetId="7">#REF!</definedName>
    <definedName name="TT.11" localSheetId="8">#REF!</definedName>
    <definedName name="TT.11" localSheetId="6">#REF!</definedName>
    <definedName name="TT.11" localSheetId="5">#REF!</definedName>
    <definedName name="TT.11" localSheetId="4">#REF!</definedName>
    <definedName name="TT.11" localSheetId="3">#REF!</definedName>
    <definedName name="TT.11" localSheetId="2">#REF!</definedName>
    <definedName name="TT.11" localSheetId="1">#REF!</definedName>
    <definedName name="TT.11" localSheetId="0">#REF!</definedName>
    <definedName name="TT.11">#REF!</definedName>
    <definedName name="TT.12" localSheetId="7">#REF!</definedName>
    <definedName name="TT.12" localSheetId="8">#REF!</definedName>
    <definedName name="TT.12" localSheetId="6">#REF!</definedName>
    <definedName name="TT.12" localSheetId="5">#REF!</definedName>
    <definedName name="TT.12" localSheetId="4">#REF!</definedName>
    <definedName name="TT.12" localSheetId="3">#REF!</definedName>
    <definedName name="TT.12" localSheetId="2">#REF!</definedName>
    <definedName name="TT.12" localSheetId="1">#REF!</definedName>
    <definedName name="TT.12" localSheetId="0">#REF!</definedName>
    <definedName name="TT.12">#REF!</definedName>
    <definedName name="TT.13" localSheetId="7">#REF!</definedName>
    <definedName name="TT.13" localSheetId="8">#REF!</definedName>
    <definedName name="TT.13" localSheetId="6">#REF!</definedName>
    <definedName name="TT.13" localSheetId="5">#REF!</definedName>
    <definedName name="TT.13" localSheetId="4">#REF!</definedName>
    <definedName name="TT.13" localSheetId="3">#REF!</definedName>
    <definedName name="TT.13" localSheetId="2">#REF!</definedName>
    <definedName name="TT.13" localSheetId="1">#REF!</definedName>
    <definedName name="TT.13" localSheetId="0">#REF!</definedName>
    <definedName name="TT.13">#REF!</definedName>
    <definedName name="TT.14" localSheetId="7">#REF!</definedName>
    <definedName name="TT.14" localSheetId="8">#REF!</definedName>
    <definedName name="TT.14" localSheetId="6">#REF!</definedName>
    <definedName name="TT.14" localSheetId="5">#REF!</definedName>
    <definedName name="TT.14" localSheetId="4">#REF!</definedName>
    <definedName name="TT.14" localSheetId="3">#REF!</definedName>
    <definedName name="TT.14" localSheetId="2">#REF!</definedName>
    <definedName name="TT.14" localSheetId="1">#REF!</definedName>
    <definedName name="TT.14" localSheetId="0">#REF!</definedName>
    <definedName name="TT.14">#REF!</definedName>
    <definedName name="TT.15" localSheetId="7">#REF!</definedName>
    <definedName name="TT.15" localSheetId="8">#REF!</definedName>
    <definedName name="TT.15" localSheetId="6">#REF!</definedName>
    <definedName name="TT.15" localSheetId="5">#REF!</definedName>
    <definedName name="TT.15" localSheetId="4">#REF!</definedName>
    <definedName name="TT.15" localSheetId="3">#REF!</definedName>
    <definedName name="TT.15" localSheetId="2">#REF!</definedName>
    <definedName name="TT.15" localSheetId="1">#REF!</definedName>
    <definedName name="TT.15" localSheetId="0">#REF!</definedName>
    <definedName name="TT.15">#REF!</definedName>
    <definedName name="TT.2" localSheetId="7">#REF!</definedName>
    <definedName name="TT.2" localSheetId="8">#REF!</definedName>
    <definedName name="TT.2" localSheetId="6">#REF!</definedName>
    <definedName name="TT.2" localSheetId="5">#REF!</definedName>
    <definedName name="TT.2" localSheetId="4">#REF!</definedName>
    <definedName name="TT.2" localSheetId="3">#REF!</definedName>
    <definedName name="TT.2" localSheetId="2">#REF!</definedName>
    <definedName name="TT.2" localSheetId="1">#REF!</definedName>
    <definedName name="TT.2" localSheetId="0">#REF!</definedName>
    <definedName name="TT.2">#REF!</definedName>
    <definedName name="TT.3" localSheetId="7">#REF!</definedName>
    <definedName name="TT.3" localSheetId="8">#REF!</definedName>
    <definedName name="TT.3" localSheetId="6">#REF!</definedName>
    <definedName name="TT.3" localSheetId="5">#REF!</definedName>
    <definedName name="TT.3" localSheetId="4">#REF!</definedName>
    <definedName name="TT.3" localSheetId="3">#REF!</definedName>
    <definedName name="TT.3" localSheetId="2">#REF!</definedName>
    <definedName name="TT.3" localSheetId="1">#REF!</definedName>
    <definedName name="TT.3" localSheetId="0">#REF!</definedName>
    <definedName name="TT.3">#REF!</definedName>
    <definedName name="TT.4" localSheetId="7">#REF!</definedName>
    <definedName name="TT.4" localSheetId="8">#REF!</definedName>
    <definedName name="TT.4" localSheetId="6">#REF!</definedName>
    <definedName name="TT.4" localSheetId="5">#REF!</definedName>
    <definedName name="TT.4" localSheetId="4">#REF!</definedName>
    <definedName name="TT.4" localSheetId="3">#REF!</definedName>
    <definedName name="TT.4" localSheetId="2">#REF!</definedName>
    <definedName name="TT.4" localSheetId="1">#REF!</definedName>
    <definedName name="TT.4" localSheetId="0">#REF!</definedName>
    <definedName name="TT.4">#REF!</definedName>
    <definedName name="TT.5" localSheetId="7">#REF!</definedName>
    <definedName name="TT.5" localSheetId="8">#REF!</definedName>
    <definedName name="TT.5" localSheetId="6">#REF!</definedName>
    <definedName name="TT.5" localSheetId="5">#REF!</definedName>
    <definedName name="TT.5" localSheetId="4">#REF!</definedName>
    <definedName name="TT.5" localSheetId="3">#REF!</definedName>
    <definedName name="TT.5" localSheetId="2">#REF!</definedName>
    <definedName name="TT.5" localSheetId="1">#REF!</definedName>
    <definedName name="TT.5" localSheetId="0">#REF!</definedName>
    <definedName name="TT.5">#REF!</definedName>
    <definedName name="TT.6" localSheetId="7">#REF!</definedName>
    <definedName name="TT.6" localSheetId="8">#REF!</definedName>
    <definedName name="TT.6" localSheetId="6">#REF!</definedName>
    <definedName name="TT.6" localSheetId="5">#REF!</definedName>
    <definedName name="TT.6" localSheetId="4">#REF!</definedName>
    <definedName name="TT.6" localSheetId="3">#REF!</definedName>
    <definedName name="TT.6" localSheetId="2">#REF!</definedName>
    <definedName name="TT.6" localSheetId="1">#REF!</definedName>
    <definedName name="TT.6" localSheetId="0">#REF!</definedName>
    <definedName name="TT.6">#REF!</definedName>
    <definedName name="TT.7" localSheetId="7">#REF!</definedName>
    <definedName name="TT.7" localSheetId="8">#REF!</definedName>
    <definedName name="TT.7" localSheetId="6">#REF!</definedName>
    <definedName name="TT.7" localSheetId="5">#REF!</definedName>
    <definedName name="TT.7" localSheetId="4">#REF!</definedName>
    <definedName name="TT.7" localSheetId="3">#REF!</definedName>
    <definedName name="TT.7" localSheetId="2">#REF!</definedName>
    <definedName name="TT.7" localSheetId="1">#REF!</definedName>
    <definedName name="TT.7" localSheetId="0">#REF!</definedName>
    <definedName name="TT.7">#REF!</definedName>
    <definedName name="TT.8" localSheetId="7">#REF!</definedName>
    <definedName name="TT.8" localSheetId="8">#REF!</definedName>
    <definedName name="TT.8" localSheetId="6">#REF!</definedName>
    <definedName name="TT.8" localSheetId="5">#REF!</definedName>
    <definedName name="TT.8" localSheetId="4">#REF!</definedName>
    <definedName name="TT.8" localSheetId="3">#REF!</definedName>
    <definedName name="TT.8" localSheetId="2">#REF!</definedName>
    <definedName name="TT.8" localSheetId="1">#REF!</definedName>
    <definedName name="TT.8" localSheetId="0">#REF!</definedName>
    <definedName name="TT.8">#REF!</definedName>
    <definedName name="TT.9" localSheetId="7">#REF!</definedName>
    <definedName name="TT.9" localSheetId="8">#REF!</definedName>
    <definedName name="TT.9" localSheetId="6">#REF!</definedName>
    <definedName name="TT.9" localSheetId="5">#REF!</definedName>
    <definedName name="TT.9" localSheetId="4">#REF!</definedName>
    <definedName name="TT.9" localSheetId="3">#REF!</definedName>
    <definedName name="TT.9" localSheetId="2">#REF!</definedName>
    <definedName name="TT.9" localSheetId="1">#REF!</definedName>
    <definedName name="TT.9" localSheetId="0">#REF!</definedName>
    <definedName name="TT.9">#REF!</definedName>
  </definedNames>
  <calcPr fullCalcOnLoad="1"/>
</workbook>
</file>

<file path=xl/sharedStrings.xml><?xml version="1.0" encoding="utf-8"?>
<sst xmlns="http://schemas.openxmlformats.org/spreadsheetml/2006/main" count="4238" uniqueCount="384">
  <si>
    <t>ITEM</t>
  </si>
  <si>
    <t>UND</t>
  </si>
  <si>
    <t>DISCRIMINAÇÃO</t>
  </si>
  <si>
    <t>V. UNT</t>
  </si>
  <si>
    <t>QUANTITATIVOS</t>
  </si>
  <si>
    <t>FINANCEIROS</t>
  </si>
  <si>
    <t>PREVISÃO</t>
  </si>
  <si>
    <t>ANT.</t>
  </si>
  <si>
    <t>MEDIÇÃO</t>
  </si>
  <si>
    <t>ACUM</t>
  </si>
  <si>
    <t>ACUM.</t>
  </si>
  <si>
    <r>
      <t xml:space="preserve">AGENTE PROMOTOR: </t>
    </r>
    <r>
      <rPr>
        <sz val="12"/>
        <rFont val="Arial"/>
        <family val="2"/>
      </rPr>
      <t>PREFEITURA MUNICIPAL DAS VERTENTES</t>
    </r>
  </si>
  <si>
    <t>1.1</t>
  </si>
  <si>
    <t>1.0</t>
  </si>
  <si>
    <t>1.2</t>
  </si>
  <si>
    <t>1.3</t>
  </si>
  <si>
    <t>M²</t>
  </si>
  <si>
    <t>M</t>
  </si>
  <si>
    <t>PAVIMENTAÇÃO EM PARALELEPIPEDOS GRANITICOS</t>
  </si>
  <si>
    <t>Regularização mecanica  de terreno natural, corte ou atero ate 20cm de espessura.</t>
  </si>
  <si>
    <t>Pavimento com paralelepípedos graníticos assentados sobre colchão de areia com espessura média de 6,0cm e rejuntados com argamassa de cimento e areia  no traço unitário de 1:2.</t>
  </si>
  <si>
    <t>Fornecimento e assentamento de meio-fio em pedra granítica rejuntado com argamassa de cimento e areia 1:2.</t>
  </si>
  <si>
    <r>
      <rPr>
        <b/>
        <sz val="12"/>
        <rFont val="Arial"/>
        <family val="2"/>
      </rPr>
      <t>CONTRATADA</t>
    </r>
    <r>
      <rPr>
        <sz val="12"/>
        <rFont val="Arial"/>
        <family val="2"/>
      </rPr>
      <t xml:space="preserve">: BARROS CONSTRUÇÕES E SERVIÇOS LTDA </t>
    </r>
  </si>
  <si>
    <r>
      <rPr>
        <b/>
        <sz val="12"/>
        <rFont val="Arial"/>
        <family val="2"/>
      </rPr>
      <t>OBRAS</t>
    </r>
    <r>
      <rPr>
        <sz val="12"/>
        <rFont val="Arial"/>
        <family val="2"/>
      </rPr>
      <t>: EXECUÇÃO DE OBRA, DE ENGENHARIA CIVIL, DESTINADA À CONSTRUÇÃO DE PAVIMENTAÇÃO EM PARALELEPÍPEDOS GRANÍTICOS, EM LOCALIDADES DO MUNICÍPIO, A SABER: SÍTIO LAGOA RASA, A PARTIR DA MARGEM DA RODOVIA PE-90 AO INÍCIO DA PRINCIPAL ESTRADA DE ACESSO; SÍTIO PITOMBAS, NO COMPLEMENTO DA ESTRADA VICINAL QUE LIGA A RODOVIA PE-90 AO RIACHO TOPADA; SÍTIO POÇO DA CACHOEIRA, NO TRECHO DA ESTRADA VICINAL QUE LIGA A CIDADE AO DISTRITO SÃO JOÃO DO FERRAZ, EM VERTENTES-PE.</t>
    </r>
  </si>
  <si>
    <r>
      <rPr>
        <b/>
        <sz val="12"/>
        <rFont val="Arial"/>
        <family val="2"/>
      </rPr>
      <t>LOCAL</t>
    </r>
    <r>
      <rPr>
        <sz val="12"/>
        <rFont val="Arial"/>
        <family val="2"/>
      </rPr>
      <t>: SÍTIO LAGOA RASA, A PARTIR DA MARGEM DA RODOVIA PE-90 AO INÍCIO DA PRINCIPAL ESTRADA DE ACESSO; SÍTIO PITOMBAS, NO COMPLEMENTO DA ESTRADA VICINAL QUE LIGA A RODOVIA PE-90 AO RIACHO TOPADA; SÍTIO POÇO DA CACHOEIRA, NO TRECHO DA ESTRADA VICINAL QUE LIGA A CIDADE AO DISTRITO SÃO JOÃO DO FERRAZ, EM VERTENTES-PE.</t>
    </r>
  </si>
  <si>
    <t>PROCESSO LICITATORIO N° 010/2020 - TOMADA DE PREÇO N° 002/2020 - CONTRATO N° 077/2020 - 31/03/2020</t>
  </si>
  <si>
    <t xml:space="preserve">PAVIMENTAÇÃO NO SITIO LAGOA RASA </t>
  </si>
  <si>
    <t>PAVIMENTAÇÃO COMPLEMENTO DO CALÇAMENTO DA ESTRADA VICINAL   DO SITIO PITOMBAS ATÉ A PASSAGEM DO RIACHO TOPADA.</t>
  </si>
  <si>
    <t>2.0</t>
  </si>
  <si>
    <t>2.1</t>
  </si>
  <si>
    <t>2.2</t>
  </si>
  <si>
    <t>2.3</t>
  </si>
  <si>
    <t>PAVIMENTAÇÃO COMPLEMENTO DO TRECHO DE NININHO ATÉ OS SEM TERRA.</t>
  </si>
  <si>
    <t>3.0</t>
  </si>
  <si>
    <t>3.1</t>
  </si>
  <si>
    <t>3.2</t>
  </si>
  <si>
    <t>3.3</t>
  </si>
  <si>
    <t>BOLETIM DE MEDIÇÃO: 10</t>
  </si>
  <si>
    <t>VERTENTES, 14 DE SETEMBRO DE 2020.</t>
  </si>
  <si>
    <t>Valor do Boletim: CENTO E VINTE MIL TREZENTOS E QUATRO REAIS E NOVENTA E CINCO CENTAVOS</t>
  </si>
  <si>
    <t>BOLETIM DE MEDIÇÃO: 01</t>
  </si>
  <si>
    <r>
      <t xml:space="preserve">AGENTE PROMOTOR: </t>
    </r>
    <r>
      <rPr>
        <sz val="12"/>
        <rFont val="Arial "/>
        <family val="0"/>
      </rPr>
      <t>PREFEITURA MUNICIPAL DAS VERTENTES</t>
    </r>
  </si>
  <si>
    <t>QUANT</t>
  </si>
  <si>
    <t>DESCRIÇÃO</t>
  </si>
  <si>
    <t>45 m</t>
  </si>
  <si>
    <t>15 m</t>
  </si>
  <si>
    <t>CABO UNIPOLAR 50mm² - PRETO</t>
  </si>
  <si>
    <t>CABO UNIPOLAR 50mm² - AZUL</t>
  </si>
  <si>
    <t>CABO UNIPOLAR 10mm - PRETO</t>
  </si>
  <si>
    <t>90 m</t>
  </si>
  <si>
    <t>2 peças</t>
  </si>
  <si>
    <t>CABO 2,5mm - PRETO</t>
  </si>
  <si>
    <t>CABO 2,5mm - AZUL</t>
  </si>
  <si>
    <t>20 PACOTES</t>
  </si>
  <si>
    <t>GRANFIX 2,5</t>
  </si>
  <si>
    <t>8 UNDS</t>
  </si>
  <si>
    <t>INTERRUPTOR 1 SECÇÃO</t>
  </si>
  <si>
    <t>1 UND</t>
  </si>
  <si>
    <t>INTERRUPTOR 3 SECÇÕES</t>
  </si>
  <si>
    <t>INTERRUPTOR 2 SECÇÕES</t>
  </si>
  <si>
    <t>2 UNDS</t>
  </si>
  <si>
    <t>CHAVE DE PARTIDA AUTOMATICA WEG DE 15CV TRIFASICO</t>
  </si>
  <si>
    <t>1 PEÇA</t>
  </si>
  <si>
    <t>CANDUITE  3/4</t>
  </si>
  <si>
    <t>14 UNDS</t>
  </si>
  <si>
    <t>TOMADA</t>
  </si>
  <si>
    <t>QUADRO GERAL P/ 150AMP METALICO</t>
  </si>
  <si>
    <t>DISJUNTOR 140 AMP TRIFASICO</t>
  </si>
  <si>
    <t>DISJUNTOR 32 AMP TRIFASICO</t>
  </si>
  <si>
    <t>DISJUNTOR 16 AMP MONOFASICO</t>
  </si>
  <si>
    <t>HASTE DE ATERRAMENTO 1,20 m</t>
  </si>
  <si>
    <t>FITA ISOLANTE 3M</t>
  </si>
  <si>
    <t>4 UNDS</t>
  </si>
  <si>
    <t>ELETRODUTO DE 2"</t>
  </si>
  <si>
    <t>LUVA DE 2"</t>
  </si>
  <si>
    <t>3 UNDS</t>
  </si>
  <si>
    <t>CURVA 90° DE 2"</t>
  </si>
  <si>
    <t>ARRUELAS DE ACABAMENTO 2"</t>
  </si>
  <si>
    <t>BUCHA DE ACABAMENTO 2"</t>
  </si>
  <si>
    <t>22 UNDS</t>
  </si>
  <si>
    <t>LAMPADA LED FLOURESCENTE TUBULAR</t>
  </si>
  <si>
    <t>6 UNDS</t>
  </si>
  <si>
    <t>LUMINARIA TIPO SPOT</t>
  </si>
  <si>
    <t>LAMPADA LED 12W</t>
  </si>
  <si>
    <t>4.0</t>
  </si>
  <si>
    <t>4.1</t>
  </si>
  <si>
    <t>5.0</t>
  </si>
  <si>
    <t>5.1</t>
  </si>
  <si>
    <t>6.0</t>
  </si>
  <si>
    <t>6.1</t>
  </si>
  <si>
    <t>6.2</t>
  </si>
  <si>
    <t>6.3</t>
  </si>
  <si>
    <t>7.0</t>
  </si>
  <si>
    <t>7.1</t>
  </si>
  <si>
    <t>7.2</t>
  </si>
  <si>
    <t>7.3</t>
  </si>
  <si>
    <t>CONTRATO N° 192/2022 - 01/07/2022 - PROCESSO LICIATORIO 032/2022 - TOMADA DE PREÇO N° 004/2022</t>
  </si>
  <si>
    <t>VERTENTES, 19 DE JULHO DE 2022.</t>
  </si>
  <si>
    <r>
      <rPr>
        <b/>
        <sz val="12"/>
        <rFont val="Arial "/>
        <family val="0"/>
      </rPr>
      <t>CONTRATADA</t>
    </r>
    <r>
      <rPr>
        <sz val="12"/>
        <rFont val="Arial "/>
        <family val="0"/>
      </rPr>
      <t xml:space="preserve">: BARROS CONSTRUÇÕES LTDA </t>
    </r>
  </si>
  <si>
    <t>OBRAS: EXECUÇÃO DE OBRA, DE ENGENHARIA CIVIL, DESTINADA À REFORMA E AMPLIAÇÃO DO ESTÁDIO MUNICIPAL VALDEMAR BEZERRA DE ALMEIDA, LOCALIZADO NA AVENIDA SENADOR SÉRGIO GUERRA, NA CIDADE DE VERTENTES-PE.</t>
  </si>
  <si>
    <r>
      <rPr>
        <b/>
        <sz val="12"/>
        <rFont val="Arial "/>
        <family val="0"/>
      </rPr>
      <t>LOCAL</t>
    </r>
    <r>
      <rPr>
        <sz val="12"/>
        <rFont val="Arial "/>
        <family val="0"/>
      </rPr>
      <t>: AVENIDA SENADOR SÉRGIO GUERRA, NA CIDADE DE VERTENTES-PE.</t>
    </r>
  </si>
  <si>
    <t>SERVIÇOS PRELIMINARES.</t>
  </si>
  <si>
    <t>Fornecimento transporte e assentamento de placa da obra para construção civil em chapa galvanizada n.22</t>
  </si>
  <si>
    <t>DEMOLIÇÃO</t>
  </si>
  <si>
    <t>demolição de pavimentação em paralelepípedos sobre areia</t>
  </si>
  <si>
    <t>demolição manual de pavimentação asfáltica.</t>
  </si>
  <si>
    <t>demolição manual de concreto simples, laje dos banheiros masculino e feminino.</t>
  </si>
  <si>
    <t>Demolição de alvenaria de 1/2 vez com preparo para remoção paredes dos vestiarios  local e visitante.</t>
  </si>
  <si>
    <t>demolição de alambrados e tela com preparo para remoção e aproveitamento dos mesmos</t>
  </si>
  <si>
    <t>Fornecimento de barro para aterro, inclusive carga, descarga e transporte com d.m.t. 8 km</t>
  </si>
  <si>
    <t>serviço topográfico de pequeno porte ( preço mínimo ),diária de uma equipe com topografo, quatro auxiliares , teodolito , nível ótico etc</t>
  </si>
  <si>
    <t xml:space="preserve">CAPINAÇÃO </t>
  </si>
  <si>
    <t>capinação  e limpeza superficial do terreno, lado do campo</t>
  </si>
  <si>
    <t>REGULARIZAÇÃO</t>
  </si>
  <si>
    <t>regularização manual de terreno natural, corte ou aterro ate 20 cm de espessura.</t>
  </si>
  <si>
    <t xml:space="preserve">REVESTIMENTO CHAPISCO </t>
  </si>
  <si>
    <t>Revestimento com argamassa de cimento e areia  no traço 1:6 com 2,0cm  de espessura.</t>
  </si>
  <si>
    <t xml:space="preserve">DRENAGEM E CANALETAS EM ALVENARIA DE 1 VEZ </t>
  </si>
  <si>
    <t>Construção de caixa coletora, tipo" com grade", em alvenaria de 1 vez - tijolos maciços prensados -( ref. dr-01-obras recife) nas dimensões internas de 0,25 x 0,85 x 1,00 m, inclusive escavação, reaterro compactado e remoção do material excedente (sem a grade).</t>
  </si>
  <si>
    <t>escavação manual em terra ate 1,50 m de profundidade, sem escoramento</t>
  </si>
  <si>
    <t>alvenaria de tijolos de 8 furos, assentados e rejuntados com argamassa de cimento e areia no traço 1:6 - 1 vez parede do lado do lotaemento.</t>
  </si>
  <si>
    <t>Chapisco com argamassa de cimento e areia no traço 1:3.</t>
  </si>
  <si>
    <t>Grade  simples em ferro com varões de 1/2", espaço=10cm e acabamento em barra chata de 1" x 1/4",inclusive assentamento</t>
  </si>
  <si>
    <t>fornecimento e assentamento de tubos de pvc rígido soldáveis diam. 150mm, para coletores e sub-coletores de esgoto ou aguas pluviais, inclusive abertura e fechamento de valas</t>
  </si>
  <si>
    <t xml:space="preserve">CISTERNA </t>
  </si>
  <si>
    <t>Escavação mecânica de vala em material de primeira categoria ate 1,50m de profundidade, sem escoramento</t>
  </si>
  <si>
    <t xml:space="preserve">Concreto armado pronto FCK 20 MPA, condição (NBR 126 55) lançado em qualquer tipo de estrutura  e adensado inclusive forma ,  escoramento e ferragem.(colunas) </t>
  </si>
  <si>
    <t>laje pré-moldada para piso com vão normal, inclusive capeamento e escoramento</t>
  </si>
  <si>
    <t>Fornecimento de bomba 3/4 hp, inclusive acessórios, fixação e instalação</t>
  </si>
  <si>
    <t xml:space="preserve">PISO INTERTRAVADOS </t>
  </si>
  <si>
    <t xml:space="preserve">ALVENARIA 1/2 VEZ SOBRE O MURO </t>
  </si>
  <si>
    <t xml:space="preserve">Alvenaria de tijolos de 08 furos, assentados e rejuntados com argamassa de cimento e areia no traço 1:6– ½ vez.(elevação de muro)  </t>
  </si>
  <si>
    <t>PISTA DE ATLETISMO</t>
  </si>
  <si>
    <t>lastro de piso com 10,0 cm de espessura em concrteo 1:4:8.</t>
  </si>
  <si>
    <t>VESTIARIOS VISTITANTE/ LOCAL</t>
  </si>
  <si>
    <t>Alvenaria de tijolos de 08 furos, assentados e rejuntados com argamassa de cimento e areia no traço 1:6– ½ vez.</t>
  </si>
  <si>
    <t xml:space="preserve">Execução de aterro abrangendo espalhamento, homogeneização, umedecimento e compactação manual em camadas de 20 cm de espessura, inclusive o fornecimento do barro proveniente de jazida a uma distancia máxima de 12KM. </t>
  </si>
  <si>
    <t>laje pré-moldado para forro com vão normal,inclusive capeamento e escoramento</t>
  </si>
  <si>
    <t>Estrutura de coberta em madeira de lei, ponta letada para telhas onduladas de cimento amianto, alumínio ou plásticas, sobre laje.</t>
  </si>
  <si>
    <t>Cobertura com telhas de fibrocimento ou sim 6 mm de espessura, sendo a área medida na projeção horizontal</t>
  </si>
  <si>
    <t>cabo de cobre, tempera mole, encordoamento classe 2, isolamento de pvc - 70 c, tipo bwf,750v Foreplast ou similar, s.m. - 4 mm2, inclusive instalação em eletro duto</t>
  </si>
  <si>
    <t>Ponto de luz em teto ou parede, incluindo caixa 4x4 pol. TIGREFLEX ou similar tubulação pvc rígido e fiação, até o quadro de distribuição.</t>
  </si>
  <si>
    <t>Ponto de interruptor de uma secção PIAL ou similar, inclusive tubulação pvc rígido, fiação, cx. 4 x 2 pol. TIGREFLEX ou similar, placa e demais acessórios, até o ponto de luz.</t>
  </si>
  <si>
    <t>fornecimento de luminária fluorescente de embutir com aletas de alumínio anodizado 2x16w,fea 02 lumalux ou sim, inclusive lâmpada, reator eletrônico,demais acessórios e instalação</t>
  </si>
  <si>
    <t xml:space="preserve">Interruptor de embutir de uma seção para caixa de 4x2n  pol, com placa, 10ª,250v, pial (linha silentoque) ou similar inclusive instalação. </t>
  </si>
  <si>
    <t>fornecimento e assentamento de tubos soldáveis de PVC rígido diam. 20 mm, inclusive conexões e abertura de rasgos em alvenaria, para colunas de água.</t>
  </si>
  <si>
    <t>fornecimento e assentamento de tubos soldáveis de PVC rígido diam. 40 mm, inclusive conexões e abertura de rasgos em alvenaria, para colunas de água.</t>
  </si>
  <si>
    <t>Fornecimento e assentamento de tubos de pvc rígido soldáveis diam. 100 mm, para coletores e sub-coletores de esgoto ou aguas pluviais, inclusive abertura e fechamento de valas</t>
  </si>
  <si>
    <t>Ponto de Água inclusive tubulações e connecções de PVC rigido rosqueavel e abertura de rasgos em alvenaria ate o registro geral do ambiente.</t>
  </si>
  <si>
    <t xml:space="preserve">ponto de esgoto para ralo sifonado, inclusive ralo, tubulações e conexões em PVC rígido soldáveis , ate a coluna ou o subcoletor.
</t>
  </si>
  <si>
    <t>Ponto de esgoto para pia ou lavanderia inclusive tubulações em PVC rigido soldaveis ate a coluna ou sub coletor.</t>
  </si>
  <si>
    <t>Ponto de esgoto para bacia sanitária, inclusive tubulações e conexões em pvc rígido soldaveis, até a coluna ou sub coletores.</t>
  </si>
  <si>
    <t>fornecimento de torneira de pressao para lavatorio com acabamento cromado diametro de 1/2 pole ref 1193 C 39  deca  ou similar inclusive fixação.</t>
  </si>
  <si>
    <t xml:space="preserve">fornecimento e assentamento de pia de cozinha com cuba simples de aço inoxidavel MEKAL ou similar nas dimensoes 0,40x0,34x0,15 m inclusive acessorios correspondentes. </t>
  </si>
  <si>
    <t>Fornecimento e assentamento de bacia sanitária com caixa acoplada, louca branca, celite, linha saveiro ou similar, inclusive tampa e acessórios correspondentes</t>
  </si>
  <si>
    <t>fornecimento de registro de gaveta com canopla,acabamento cromado, ref. 1509, linha ascot,fabrimar ou similar, diam. 1/2 pol., inclusive fixação.</t>
  </si>
  <si>
    <t>Fornecimento de ducha manual, acqua jet, ref.2195 jr, fabrimar ou similar, inclusive fixação.</t>
  </si>
  <si>
    <t xml:space="preserve">FOSSA SUMIDOURO </t>
  </si>
  <si>
    <t>escavação manual em terra ate 1,50 m de profundidade, sem escoramento.</t>
  </si>
  <si>
    <t>CAMAROTE E VESTIARIO ARBITROS</t>
  </si>
  <si>
    <t>ponto de esgoto para ralo sifonado, inclusive ralo, tubulações e conexões em PVC rígido soldáveis , ate a coluna ou o subcoletor.</t>
  </si>
  <si>
    <t>Fornecimento de caixa d'agua elevada de pvc, com tampa, capacidade para 2000 litros, inclusive colocação</t>
  </si>
  <si>
    <t xml:space="preserve">BANHEIRO MASCULINO E FEMININO. </t>
  </si>
  <si>
    <t>alvenaria de tijolos de 8 furos, assentados e rejuntados com argamassa de cimento e areia no traço 1:6 - 1 vez.</t>
  </si>
  <si>
    <t>Estrutura de coberta em madeira de lei, ponta letada para telhas onduladas de cimento amianto, alumínio ou plásticas, sobre laje</t>
  </si>
  <si>
    <t xml:space="preserve">GRAMA SINTETICA </t>
  </si>
  <si>
    <t>regularização mecânica de terreno natural, corte ou aterro ate 20 cm de espessura.</t>
  </si>
  <si>
    <t>Execução de base de solo brita 25 c/ 50 por cento de pedra em peso, inclusive fornecimento do material</t>
  </si>
  <si>
    <t>Lastro de piso com 10,0 cm de espessura em concreto 1 4 8</t>
  </si>
  <si>
    <t>grama fibrilada em polietileno altura maxima de 60mm e minima de 45 mm decitex sintética esportiva 50mm de espessura.</t>
  </si>
  <si>
    <t>Fornecimento e assentamento de barras para futebol de campo oficial, tubo 4 pol, ref. 414,girassol ou similar, inclusive pintura e transporte para região metropolitana do grande recife.</t>
  </si>
  <si>
    <t xml:space="preserve">INSTALAÇOES ELETRICAS </t>
  </si>
  <si>
    <t>CABO DE COBRE FLEXÍVEL ISOLADO, 2,5 MM², ANTI-CHAMA 0,6/1,0 KV, PARA CIRCUITOS TERMINAIS - FORNECIMENTO E INSTALAÇÃO. AF_12/2015</t>
  </si>
  <si>
    <t>CABO DE COBRE FLEXÍVEL ISOLADO, 4 MM², ANTI-CHAMA 0,6/1,0 KV, PARA CIRCUITOS TERMINAIS - FORNECIMENTO E INSTALAÇÃO. AF_12/2015</t>
  </si>
  <si>
    <t>CABO DE COBRE FLEXÍVEL ISOLADO, 6 MM², ANTI-CHAMA 0,6/1,0 KV, PARA CIRCUITOS TERMINAIS - FORNECIMENTO E INSTALAÇÃO. AF_12/2015</t>
  </si>
  <si>
    <t>CABO DE COBRE FLEXÍVEL ISOLADO, 10 MM², ANTI-CHAMA 0,6/1,0 KV, PARA CIRCUITOS TERMINAIS - FORNECIMENTO E INSTALAÇÃO. AF_12/2015</t>
  </si>
  <si>
    <t>CABO DE COBRE FLEXÍVEL ISOLADO, 16 MM², ANTI-CHAMA 0,6/1,0 KV, PARA CIRCUITOS TERMINAIS - FORNECIMENTO E INSTALAÇÃO. AF_12/2015</t>
  </si>
  <si>
    <t>ELETRODUTO FLEXÍVEL CORRUGADO REFORÇADO, PVC, DN 32 MM (1"), PARA REDE ENTERRADA DE DISTRIBUIÇÃO DE ENERGIA ELÉTRICA - FORNECIMENTO E INSTALAÇÃO. AF_12/2021</t>
  </si>
  <si>
    <t>ELETRODUTO FLEXÍVEL CORRUGADO, PEAD, DN 50 (1 1/2"), PARA REDE ENTERRADA DE DISTRIBUIÇÃO DE ENERGIA ELÉTRICA - FORNECIMENTO E INSTALAÇÃO. AF_12/2021</t>
  </si>
  <si>
    <t>ELETRODUTO FLEXÍVEL CORRUGADO, PEAD, DN 63 (2"), PARA REDE ENTERRADA DE DISTRIBUIÇÃO DE ENERGIA ELÉTRICA - FORNECIMENTO E INSTALAÇÃO. AF_12/2021</t>
  </si>
  <si>
    <t>ASSENTAMENTO DE POSTE DE CONCRETO COM COMPRIMENTO NOMINAL DE 15 M, CARGA NOMINAL MAIOR QUE 1000 DAN, ENGASTAMENTO SIMPLES COM 2,1 M DE SOLO . AF_11/2019</t>
  </si>
  <si>
    <t>LUMINÁRIA DE LED PARA ILUMINAÇÃO PÚBLICA, DE 138 W ATÉ 180 W - FORNECIMENTO E INSTALAÇÃO. AF_08/2020</t>
  </si>
  <si>
    <t>POSTE DE AÇO CONICO CONTÍNUO CURVO SIMPLES, FLANGEADO, H=9M, INCLUSIVE LUMINÁRIA, SEM LÂMPADA - FORNECIMENTO E INSTALACAO. AF_11/2019</t>
  </si>
  <si>
    <t>HASTE DE ATERRAMENTO 5/8  PARA SPDA - FORNECIMENTO E INSTALAÇÃO. AF_12/2017</t>
  </si>
  <si>
    <t>CONECTOR PARA HASTE DE ATERRAMENTO 5/8"</t>
  </si>
  <si>
    <t>QUADRO DE DISTRIBUIÇÃO DE ENERGIA EM CHAPA DE AÇO GALVANIZADO, DE EMBUTIR, COM BARRAMENTO TRIFÁSICO, PARA 24 DISJUNTORES DIN 100A - FORNECIMENTO E INSTALAÇÃO. AF_10/2020</t>
  </si>
  <si>
    <t>DISJUNTOR TRIPOLAR TIPO DIN, CORRENTE NOMINAL DE 50A - FORNECIMENTO E INSTALAÇÃO. AF_10/2020</t>
  </si>
  <si>
    <t>DISJUNTOR MONOPOLAR TIPO DIN, CORRENTE NOMINAL DE 20A - FORNECIMENTO E INSTALAÇÃO. AF_10/2020</t>
  </si>
  <si>
    <t>DISPOSITIVO DPS CLASSE II, 1 POLO, TENSAO MAXIMA DE 460 V, CORRENTE MAXIMA DE *20* KA (TIPO AC)- FORNECIMENTO E INSTALAÇÃO</t>
  </si>
  <si>
    <t>ASSENTAMENTO DE POSTE DE CONCRETO COM COMPRIMENTO NOMINAL DE 9 M, CARGA NOMINAL DE 400 DAN, ENGASTAMENTO BASE CONCRETADA COM 1 M DE CONCRETO E 0,5 M DE SOLO . AF_11/2019</t>
  </si>
  <si>
    <t>FITA ISOLANTE ADESIVA ANTICHAMA, USO ATE 750 V, EM ROLO DE 19 MM X 20 M</t>
  </si>
  <si>
    <t>QUADRO DE MEDIÇÃO GERAL DE ENERGIA COM 8 MEDIDORES - FORNECIMENTO E INSTALAÇÃO. AF_10/2020</t>
  </si>
  <si>
    <t>CAIXA INTERNA/EXTERNA DE MEDICAO PARA 1 MEDIDOR TRIFASICO, COM VISOR, EM CHAPA DE ACO 18 USG (PADRAO DA CONCESSIONARIA LOCAL)</t>
  </si>
  <si>
    <t>REFLETOR LED 600 W, FORNECIMENTO E INSTALAÇÃO</t>
  </si>
  <si>
    <t>SUPORTE PARA LUMINÁRIA QUADRUPLO</t>
  </si>
  <si>
    <t>SUPORTE PARA LUMINÁRIA DUPLO</t>
  </si>
  <si>
    <t>PLACA EM ACM</t>
  </si>
  <si>
    <t>LETRAS EM ACM MEDIA 54X52, ARESTA DE 5CM NA COR VERMELHO</t>
  </si>
  <si>
    <t>2.4</t>
  </si>
  <si>
    <t>2.5</t>
  </si>
  <si>
    <t>2.6</t>
  </si>
  <si>
    <t>2.7</t>
  </si>
  <si>
    <t>6.4</t>
  </si>
  <si>
    <t>6.5</t>
  </si>
  <si>
    <t>6.6</t>
  </si>
  <si>
    <t>6.7</t>
  </si>
  <si>
    <t>7.4</t>
  </si>
  <si>
    <t>7.5</t>
  </si>
  <si>
    <t>7.6</t>
  </si>
  <si>
    <t>7.7</t>
  </si>
  <si>
    <t>8.0</t>
  </si>
  <si>
    <t>8.1</t>
  </si>
  <si>
    <t>8.2</t>
  </si>
  <si>
    <t>9.0</t>
  </si>
  <si>
    <t>9.1</t>
  </si>
  <si>
    <t>9.2</t>
  </si>
  <si>
    <t>10.0</t>
  </si>
  <si>
    <t>10.1</t>
  </si>
  <si>
    <t>10.2</t>
  </si>
  <si>
    <t>10.3</t>
  </si>
  <si>
    <t>10.4</t>
  </si>
  <si>
    <t>10.5</t>
  </si>
  <si>
    <t>11.0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</si>
  <si>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</si>
  <si>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</si>
  <si>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</si>
  <si>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</si>
  <si>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</si>
  <si>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</si>
  <si>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</si>
  <si>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</si>
  <si>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</si>
  <si>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</si>
  <si>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</si>
  <si>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</si>
  <si>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</si>
  <si>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</si>
  <si>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</si>
  <si>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</si>
  <si>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</si>
  <si>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</si>
  <si>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11.19</t>
  </si>
  <si>
    <t>11.20</t>
  </si>
  <si>
    <t>11.21</t>
  </si>
  <si>
    <t>11.22</t>
  </si>
  <si>
    <t>11.23</t>
  </si>
  <si>
    <t>11.24</t>
  </si>
  <si>
    <t>11.25</t>
  </si>
  <si>
    <t>11.26</t>
  </si>
  <si>
    <t>11.27</t>
  </si>
  <si>
    <t>12.0</t>
  </si>
  <si>
    <t>12.1</t>
  </si>
  <si>
    <t>12.2</t>
  </si>
  <si>
    <t>12.3</t>
  </si>
  <si>
    <t>12.4</t>
  </si>
  <si>
    <t>12.5</t>
  </si>
  <si>
    <t>12.6</t>
  </si>
  <si>
    <t>13.0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</si>
  <si>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</si>
  <si>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</si>
  <si>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</si>
  <si>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</si>
  <si>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</si>
  <si>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</si>
  <si>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</si>
  <si>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</si>
  <si>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</si>
  <si>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</si>
  <si>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13.11</t>
  </si>
  <si>
    <t>13.12</t>
  </si>
  <si>
    <t>13.13</t>
  </si>
  <si>
    <t>13.14</t>
  </si>
  <si>
    <t>13.15</t>
  </si>
  <si>
    <t>13.16</t>
  </si>
  <si>
    <t>13.17</t>
  </si>
  <si>
    <t>13.18</t>
  </si>
  <si>
    <t>13.19</t>
  </si>
  <si>
    <t>13.20</t>
  </si>
  <si>
    <t>13.21</t>
  </si>
  <si>
    <t>13.22</t>
  </si>
  <si>
    <t>13.23</t>
  </si>
  <si>
    <t>13.24</t>
  </si>
  <si>
    <t>13.25</t>
  </si>
  <si>
    <t>13.26</t>
  </si>
  <si>
    <t>13.27</t>
  </si>
  <si>
    <t>13.28</t>
  </si>
  <si>
    <t>14.0</t>
  </si>
  <si>
    <t>14.1</t>
  </si>
  <si>
    <t>14.2</t>
  </si>
  <si>
    <t>14.3</t>
  </si>
  <si>
    <t>15.0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</si>
  <si>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</si>
  <si>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</si>
  <si>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</si>
  <si>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</si>
  <si>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</si>
  <si>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</si>
  <si>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</si>
  <si>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</si>
  <si>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</si>
  <si>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</si>
  <si>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>15.11</t>
  </si>
  <si>
    <t>15.12</t>
  </si>
  <si>
    <t>15.13</t>
  </si>
  <si>
    <t>15.14</t>
  </si>
  <si>
    <t>15.15</t>
  </si>
  <si>
    <t>15.16</t>
  </si>
  <si>
    <t>15.17</t>
  </si>
  <si>
    <t>15.18</t>
  </si>
  <si>
    <t>15.19</t>
  </si>
  <si>
    <t>15.20</t>
  </si>
  <si>
    <t>15.21</t>
  </si>
  <si>
    <t>15.22</t>
  </si>
  <si>
    <t>15.23</t>
  </si>
  <si>
    <t>15.24</t>
  </si>
  <si>
    <t>16.0</t>
  </si>
  <si>
    <t>16.1</t>
  </si>
  <si>
    <t>16.2</t>
  </si>
  <si>
    <t>16.3</t>
  </si>
  <si>
    <t>16.4</t>
  </si>
  <si>
    <t>16.5</t>
  </si>
  <si>
    <t>17.0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</si>
  <si>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</si>
  <si>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</si>
  <si>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</si>
  <si>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</si>
  <si>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</si>
  <si>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</si>
  <si>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</si>
  <si>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</si>
  <si>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</si>
  <si>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</si>
  <si>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</si>
  <si>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17.12</t>
  </si>
  <si>
    <t>17.13</t>
  </si>
  <si>
    <t>17.14</t>
  </si>
  <si>
    <t>17.15</t>
  </si>
  <si>
    <t>17.16</t>
  </si>
  <si>
    <t>17.17</t>
  </si>
  <si>
    <t>17.18</t>
  </si>
  <si>
    <t>17.19</t>
  </si>
  <si>
    <t>17.20</t>
  </si>
  <si>
    <t>17.21</t>
  </si>
  <si>
    <t>17.22</t>
  </si>
  <si>
    <t>17.23</t>
  </si>
  <si>
    <t>17.24</t>
  </si>
  <si>
    <t>18.0</t>
  </si>
  <si>
    <t>18.1</t>
  </si>
  <si>
    <t>REFORMA E AMPLIAÇÃO DO CAMPO DE FUTEBOL MUNICIPAL.</t>
  </si>
  <si>
    <t>I</t>
  </si>
  <si>
    <r>
      <t xml:space="preserve">passeio em bloco de cimento intertravado tipo Paver ou sim. fck mínimo 30 MPa com pigmento </t>
    </r>
    <r>
      <rPr>
        <b/>
        <sz val="9"/>
        <color indexed="8"/>
        <rFont val="Arial "/>
        <family val="0"/>
      </rPr>
      <t>colorido</t>
    </r>
    <r>
      <rPr>
        <sz val="9"/>
        <color indexed="8"/>
        <rFont val="Arial "/>
        <family val="0"/>
      </rPr>
      <t>, dim.(0,20 x 0,10 x 0,06)m,assentado sobre colchão de areia com 6cm de espessura e rejuntado com areia fina com uso de placa vibratória.</t>
    </r>
  </si>
  <si>
    <r>
      <t xml:space="preserve">Passeio em bloco de cimento intertravado tipo paver ou sim. fck minimo 30 mpa com pigmento </t>
    </r>
    <r>
      <rPr>
        <b/>
        <sz val="9"/>
        <color indexed="8"/>
        <rFont val="Arial "/>
        <family val="0"/>
      </rPr>
      <t xml:space="preserve">natural, </t>
    </r>
    <r>
      <rPr>
        <sz val="9"/>
        <color indexed="8"/>
        <rFont val="Arial "/>
        <family val="0"/>
      </rPr>
      <t>dim.(0,20 x 0,10 x 0,06)m, assentado sobre colchao de areia com 6cm de espessura e rejuntado com areia fina com uso de placa vibratoria.</t>
    </r>
  </si>
  <si>
    <t>Valor do Boletim: SETENTA E UM MIL QUARENTA E OITO REAIS E ONZE CENTAVOS</t>
  </si>
  <si>
    <t>m²</t>
  </si>
  <si>
    <t xml:space="preserve">m² </t>
  </si>
  <si>
    <t>m³</t>
  </si>
  <si>
    <t>unid</t>
  </si>
  <si>
    <t>m</t>
  </si>
  <si>
    <t>M³</t>
  </si>
  <si>
    <t>cj</t>
  </si>
  <si>
    <t>pt</t>
  </si>
  <si>
    <t>par</t>
  </si>
  <si>
    <t>UN</t>
  </si>
  <si>
    <t>BOLETIM DE MEDIÇÃO: 02</t>
  </si>
  <si>
    <t>VERTENTES, 26 DE JULHO DE 2022.</t>
  </si>
  <si>
    <t>Valor do Boletim: CENTO E QUARENTA E TRES MIL OITOCENTOS E TREZE REAIS E QUARENTA E CINCO CENTAVOS</t>
  </si>
  <si>
    <t>BOLETIM DE MEDIÇÃO: 03</t>
  </si>
  <si>
    <t>VERTENTES, 22 DE AGOSTO DE 2022.</t>
  </si>
  <si>
    <t>Valor do Boletim: OITENTA E NOVE MIL DUZENTOS E NOVENTA E TRES REAIS E VINTE E QUATRO CENTAVOS</t>
  </si>
  <si>
    <t>BOLETIM DE MEDIÇÃO: 04</t>
  </si>
  <si>
    <t>VERTENTES, 01 DE SETEMBRO DE 2022.</t>
  </si>
  <si>
    <t>Valor do Boletim: OITENTA E OITO MIL TREZENTOS E QUARENTA REAIS E DOZE CENTAVOS</t>
  </si>
  <si>
    <t>BOLETIM DE MEDIÇÃO: 05</t>
  </si>
  <si>
    <t>VERTENTES, 19 DE SETEMBRO DE 2022.</t>
  </si>
  <si>
    <t>Valor do Boletim: CENTO E SETENTA E QUATRO MIL DUZENTOS E SEIS REAIS E SETENTA E DOIS CENTAVOS</t>
  </si>
  <si>
    <t>BOLETIM DE MEDIÇÃO: 06</t>
  </si>
  <si>
    <t>VERTENTES, 04 DE OUTUBRO DE 2022.</t>
  </si>
  <si>
    <t>Valor do Boletim: QUARENTA E OITO MIL OITOCENTOS E QUARENTA E UM REAIS E QUARENTA E NOVE CENTAVOS</t>
  </si>
  <si>
    <t>BOLETIM DE MEDIÇÃO: 07</t>
  </si>
  <si>
    <t>VERTENTES, 11 DE OUTUBRO DE 2022.</t>
  </si>
  <si>
    <t>Valor do Boletim: SESSENTA E DOIS MIL CENTO E DOZE REAIS</t>
  </si>
  <si>
    <t>BOLETIM DE MEDIÇÃO: 08</t>
  </si>
  <si>
    <t>VERTENTES, 20 DE OUTUBRO DE 2022.</t>
  </si>
  <si>
    <t>Valor do Boletim: CENTO E DOZE MIL NOVECENTOS E OITENTA E UM REAIS E SETENTA E CINCO CENTAVOS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</si>
</sst>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[$R$ -416]* #,##0.00_);_([$R$ -416]* \(#,##0.00\);_([$R$ -416]* &quot;-&quot;??_);_(@_)"/>
    <numFmt numFmtId="167" formatCode="_(* #,##0.00_);_(* \(#,##0.00\);_(* \-??_);_(@_)"/>
    <numFmt numFmtId="168" formatCode="_([$R$ -416]* #,##0.00_);_([$R$ -416]* \(#,##0.00\);_([$R$ -416]* \-??_);_(@_)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00_);_(* \(#,##0.000000\);_(* &quot;-&quot;??_);_(@_)"/>
    <numFmt numFmtId="177" formatCode="0.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name val="Arial "/>
      <family val="0"/>
    </font>
    <font>
      <sz val="11"/>
      <name val="Arial "/>
      <family val="0"/>
    </font>
    <font>
      <b/>
      <sz val="12"/>
      <name val="Arial "/>
      <family val="0"/>
    </font>
    <font>
      <sz val="12"/>
      <name val="Arial "/>
      <family val="0"/>
    </font>
    <font>
      <sz val="10"/>
      <name val="Arial "/>
      <family val="0"/>
    </font>
    <font>
      <b/>
      <sz val="10"/>
      <name val="Arial "/>
      <family val="0"/>
    </font>
    <font>
      <b/>
      <sz val="10"/>
      <color indexed="8"/>
      <name val="Arial "/>
      <family val="0"/>
    </font>
    <font>
      <b/>
      <sz val="9"/>
      <name val="Arial "/>
      <family val="0"/>
    </font>
    <font>
      <b/>
      <sz val="9"/>
      <color indexed="8"/>
      <name val="Arial "/>
      <family val="0"/>
    </font>
    <font>
      <sz val="9"/>
      <color indexed="8"/>
      <name val="Arial "/>
      <family val="0"/>
    </font>
    <font>
      <sz val="9"/>
      <name val="Arial 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 "/>
      <family val="0"/>
    </font>
    <font>
      <sz val="10"/>
      <color indexed="8"/>
      <name val="Arial "/>
      <family val="0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 "/>
      <family val="0"/>
    </font>
    <font>
      <sz val="10"/>
      <color theme="1"/>
      <name val="Arial "/>
      <family val="0"/>
    </font>
    <font>
      <sz val="12"/>
      <color theme="1"/>
      <name val="Calibri"/>
      <family val="2"/>
    </font>
    <font>
      <sz val="9"/>
      <color theme="1"/>
      <name val="Arial "/>
      <family val="0"/>
    </font>
    <font>
      <b/>
      <sz val="9"/>
      <color theme="1"/>
      <name val="Arial "/>
      <family val="0"/>
    </font>
    <font>
      <sz val="9"/>
      <color rgb="FF000000"/>
      <name val="Arial 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4" fillId="21" borderId="5" applyNumberFormat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165" fontId="0" fillId="0" borderId="0" applyFont="0" applyFill="0" applyBorder="0" applyAlignment="0" applyProtection="0"/>
    <xf numFmtId="167" fontId="1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52">
    <xf numFmtId="0" fontId="0" fillId="0" borderId="0" xfId="0" applyFont="1" applyAlignment="1">
      <alignment/>
    </xf>
    <xf numFmtId="165" fontId="4" fillId="0" borderId="0" xfId="85" applyNumberFormat="1" applyFont="1" applyFill="1" applyBorder="1" applyAlignment="1">
      <alignment horizontal="center" vertical="center"/>
    </xf>
    <xf numFmtId="165" fontId="5" fillId="0" borderId="10" xfId="85" applyNumberFormat="1" applyFont="1" applyFill="1" applyBorder="1" applyAlignment="1">
      <alignment horizontal="center"/>
    </xf>
    <xf numFmtId="165" fontId="2" fillId="0" borderId="10" xfId="85" applyNumberFormat="1" applyFont="1" applyFill="1" applyBorder="1" applyAlignment="1">
      <alignment horizontal="right" vertical="center"/>
    </xf>
    <xf numFmtId="165" fontId="2" fillId="0" borderId="10" xfId="85" applyNumberFormat="1" applyFont="1" applyFill="1" applyBorder="1" applyAlignment="1">
      <alignment vertical="center"/>
    </xf>
    <xf numFmtId="165" fontId="2" fillId="0" borderId="10" xfId="85" applyNumberFormat="1" applyFont="1" applyBorder="1" applyAlignment="1">
      <alignment horizontal="right" vertical="center"/>
    </xf>
    <xf numFmtId="165" fontId="4" fillId="0" borderId="10" xfId="85" applyNumberFormat="1" applyFont="1" applyBorder="1" applyAlignment="1">
      <alignment vertical="center"/>
    </xf>
    <xf numFmtId="0" fontId="62" fillId="0" borderId="0" xfId="0" applyFont="1" applyAlignment="1">
      <alignment/>
    </xf>
    <xf numFmtId="0" fontId="2" fillId="0" borderId="10" xfId="60" applyFont="1" applyFill="1" applyBorder="1" applyAlignment="1">
      <alignment horizontal="center" vertical="center"/>
      <protection/>
    </xf>
    <xf numFmtId="165" fontId="2" fillId="0" borderId="10" xfId="85" applyFont="1" applyFill="1" applyBorder="1" applyAlignment="1">
      <alignment horizontal="center" vertical="center"/>
    </xf>
    <xf numFmtId="0" fontId="2" fillId="0" borderId="10" xfId="60" applyFont="1" applyFill="1" applyBorder="1" applyAlignment="1">
      <alignment horizontal="center" vertical="center" wrapText="1"/>
      <protection/>
    </xf>
    <xf numFmtId="165" fontId="7" fillId="0" borderId="10" xfId="85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vertical="center" wrapText="1"/>
    </xf>
    <xf numFmtId="0" fontId="2" fillId="34" borderId="10" xfId="60" applyFont="1" applyFill="1" applyBorder="1" applyAlignment="1">
      <alignment horizontal="center" vertical="center"/>
      <protection/>
    </xf>
    <xf numFmtId="165" fontId="2" fillId="34" borderId="10" xfId="85" applyFont="1" applyFill="1" applyBorder="1" applyAlignment="1">
      <alignment horizontal="center" vertical="center"/>
    </xf>
    <xf numFmtId="165" fontId="2" fillId="34" borderId="10" xfId="85" applyNumberFormat="1" applyFont="1" applyFill="1" applyBorder="1" applyAlignment="1">
      <alignment horizontal="right" vertical="center"/>
    </xf>
    <xf numFmtId="2" fontId="7" fillId="34" borderId="10" xfId="0" applyNumberFormat="1" applyFont="1" applyFill="1" applyBorder="1" applyAlignment="1" applyProtection="1">
      <alignment horizontal="right" vertical="center"/>
      <protection locked="0"/>
    </xf>
    <xf numFmtId="165" fontId="2" fillId="34" borderId="10" xfId="85" applyNumberFormat="1" applyFont="1" applyFill="1" applyBorder="1" applyAlignment="1">
      <alignment vertical="center"/>
    </xf>
    <xf numFmtId="165" fontId="7" fillId="34" borderId="10" xfId="85" applyNumberFormat="1" applyFont="1" applyFill="1" applyBorder="1" applyAlignment="1">
      <alignment horizontal="right" vertical="center"/>
    </xf>
    <xf numFmtId="0" fontId="2" fillId="34" borderId="10" xfId="60" applyFont="1" applyFill="1" applyBorder="1" applyAlignment="1">
      <alignment horizontal="center" vertical="center" wrapText="1"/>
      <protection/>
    </xf>
    <xf numFmtId="165" fontId="62" fillId="0" borderId="0" xfId="85" applyFont="1" applyAlignment="1">
      <alignment/>
    </xf>
    <xf numFmtId="165" fontId="7" fillId="0" borderId="10" xfId="0" applyNumberFormat="1" applyFont="1" applyFill="1" applyBorder="1" applyAlignment="1" applyProtection="1">
      <alignment horizontal="right" vertical="center"/>
      <protection locked="0"/>
    </xf>
    <xf numFmtId="43" fontId="63" fillId="0" borderId="0" xfId="0" applyNumberFormat="1" applyFont="1" applyAlignment="1">
      <alignment/>
    </xf>
    <xf numFmtId="0" fontId="62" fillId="0" borderId="10" xfId="0" applyFont="1" applyBorder="1" applyAlignment="1">
      <alignment/>
    </xf>
    <xf numFmtId="165" fontId="63" fillId="0" borderId="0" xfId="85" applyFont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/>
      <protection/>
    </xf>
    <xf numFmtId="165" fontId="5" fillId="0" borderId="10" xfId="85" applyNumberFormat="1" applyFont="1" applyFill="1" applyBorder="1" applyAlignment="1">
      <alignment horizontal="center" vertical="center"/>
    </xf>
    <xf numFmtId="0" fontId="7" fillId="0" borderId="10" xfId="60" applyFont="1" applyFill="1" applyBorder="1" applyAlignment="1">
      <alignment horizontal="center" vertical="center"/>
      <protection/>
    </xf>
    <xf numFmtId="0" fontId="63" fillId="0" borderId="0" xfId="0" applyFont="1" applyAlignment="1">
      <alignment/>
    </xf>
    <xf numFmtId="0" fontId="10" fillId="33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64" fillId="0" borderId="0" xfId="0" applyFont="1" applyFill="1" applyAlignment="1">
      <alignment/>
    </xf>
    <xf numFmtId="165" fontId="10" fillId="0" borderId="10" xfId="71" applyFont="1" applyFill="1" applyBorder="1" applyAlignment="1">
      <alignment horizontal="center" vertical="center" wrapText="1"/>
    </xf>
    <xf numFmtId="0" fontId="63" fillId="0" borderId="0" xfId="0" applyFont="1" applyFill="1" applyAlignment="1">
      <alignment/>
    </xf>
    <xf numFmtId="0" fontId="7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 wrapText="1"/>
    </xf>
    <xf numFmtId="165" fontId="2" fillId="0" borderId="10" xfId="85" applyFont="1" applyFill="1" applyBorder="1" applyAlignment="1">
      <alignment horizontal="center" vertical="center" wrapText="1"/>
    </xf>
    <xf numFmtId="165" fontId="2" fillId="0" borderId="10" xfId="68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165" fontId="2" fillId="0" borderId="10" xfId="0" applyNumberFormat="1" applyFont="1" applyFill="1" applyBorder="1" applyAlignment="1" applyProtection="1">
      <alignment horizontal="right" vertical="center"/>
      <protection locked="0"/>
    </xf>
    <xf numFmtId="165" fontId="7" fillId="0" borderId="10" xfId="68" applyFont="1" applyFill="1" applyBorder="1" applyAlignment="1">
      <alignment horizontal="center" vertical="center" wrapText="1"/>
    </xf>
    <xf numFmtId="165" fontId="7" fillId="0" borderId="10" xfId="85" applyFont="1" applyFill="1" applyBorder="1" applyAlignment="1">
      <alignment horizontal="center" vertical="center"/>
    </xf>
    <xf numFmtId="4" fontId="7" fillId="0" borderId="10" xfId="68" applyNumberFormat="1" applyFont="1" applyFill="1" applyBorder="1" applyAlignment="1">
      <alignment horizontal="right" vertical="center" wrapText="1"/>
    </xf>
    <xf numFmtId="0" fontId="65" fillId="0" borderId="0" xfId="0" applyFont="1" applyFill="1" applyAlignment="1">
      <alignment/>
    </xf>
    <xf numFmtId="165" fontId="12" fillId="0" borderId="0" xfId="85" applyNumberFormat="1" applyFont="1" applyFill="1" applyBorder="1" applyAlignment="1">
      <alignment horizontal="center" vertical="center"/>
    </xf>
    <xf numFmtId="0" fontId="66" fillId="0" borderId="0" xfId="0" applyFont="1" applyAlignment="1">
      <alignment/>
    </xf>
    <xf numFmtId="165" fontId="13" fillId="0" borderId="10" xfId="85" applyNumberFormat="1" applyFont="1" applyFill="1" applyBorder="1" applyAlignment="1">
      <alignment horizontal="center" vertical="center"/>
    </xf>
    <xf numFmtId="165" fontId="13" fillId="0" borderId="10" xfId="85" applyNumberFormat="1" applyFont="1" applyFill="1" applyBorder="1" applyAlignment="1">
      <alignment horizontal="center"/>
    </xf>
    <xf numFmtId="165" fontId="15" fillId="0" borderId="10" xfId="85" applyNumberFormat="1" applyFont="1" applyFill="1" applyBorder="1" applyAlignment="1">
      <alignment horizontal="right" vertical="center"/>
    </xf>
    <xf numFmtId="165" fontId="16" fillId="0" borderId="10" xfId="85" applyNumberFormat="1" applyFont="1" applyFill="1" applyBorder="1" applyAlignment="1">
      <alignment horizontal="right" vertical="center"/>
    </xf>
    <xf numFmtId="165" fontId="15" fillId="0" borderId="10" xfId="85" applyNumberFormat="1" applyFont="1" applyFill="1" applyBorder="1" applyAlignment="1">
      <alignment vertical="center"/>
    </xf>
    <xf numFmtId="0" fontId="15" fillId="0" borderId="10" xfId="60" applyFont="1" applyFill="1" applyBorder="1" applyAlignment="1">
      <alignment horizontal="center" vertical="center"/>
      <protection/>
    </xf>
    <xf numFmtId="165" fontId="15" fillId="0" borderId="10" xfId="85" applyFont="1" applyFill="1" applyBorder="1" applyAlignment="1">
      <alignment horizontal="center" vertical="center"/>
    </xf>
    <xf numFmtId="0" fontId="15" fillId="0" borderId="10" xfId="60" applyFont="1" applyFill="1" applyBorder="1" applyAlignment="1">
      <alignment horizontal="center" vertical="center" wrapText="1"/>
      <protection/>
    </xf>
    <xf numFmtId="2" fontId="16" fillId="0" borderId="10" xfId="0" applyNumberFormat="1" applyFont="1" applyFill="1" applyBorder="1" applyAlignment="1" applyProtection="1">
      <alignment horizontal="right" vertical="center"/>
      <protection locked="0"/>
    </xf>
    <xf numFmtId="0" fontId="66" fillId="0" borderId="0" xfId="0" applyFont="1" applyFill="1" applyAlignment="1">
      <alignment/>
    </xf>
    <xf numFmtId="0" fontId="66" fillId="0" borderId="10" xfId="0" applyFont="1" applyFill="1" applyBorder="1" applyAlignment="1">
      <alignment/>
    </xf>
    <xf numFmtId="165" fontId="12" fillId="0" borderId="10" xfId="85" applyNumberFormat="1" applyFont="1" applyFill="1" applyBorder="1" applyAlignment="1">
      <alignment vertical="center"/>
    </xf>
    <xf numFmtId="165" fontId="66" fillId="0" borderId="0" xfId="85" applyFont="1" applyFill="1" applyAlignment="1">
      <alignment/>
    </xf>
    <xf numFmtId="165" fontId="67" fillId="0" borderId="0" xfId="85" applyFont="1" applyFill="1" applyAlignment="1">
      <alignment/>
    </xf>
    <xf numFmtId="43" fontId="66" fillId="0" borderId="0" xfId="0" applyNumberFormat="1" applyFont="1" applyAlignment="1">
      <alignment/>
    </xf>
    <xf numFmtId="43" fontId="67" fillId="0" borderId="0" xfId="0" applyNumberFormat="1" applyFont="1" applyAlignment="1">
      <alignment/>
    </xf>
    <xf numFmtId="165" fontId="67" fillId="0" borderId="0" xfId="85" applyFon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8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vertical="center"/>
    </xf>
    <xf numFmtId="4" fontId="66" fillId="0" borderId="0" xfId="0" applyNumberFormat="1" applyFont="1" applyFill="1" applyAlignment="1">
      <alignment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165" fontId="18" fillId="0" borderId="10" xfId="85" applyNumberFormat="1" applyFont="1" applyFill="1" applyBorder="1" applyAlignment="1">
      <alignment horizontal="center"/>
    </xf>
    <xf numFmtId="165" fontId="18" fillId="0" borderId="10" xfId="85" applyNumberFormat="1" applyFont="1" applyFill="1" applyBorder="1" applyAlignment="1">
      <alignment horizontal="center" vertical="center"/>
    </xf>
    <xf numFmtId="0" fontId="69" fillId="0" borderId="0" xfId="0" applyFont="1" applyFill="1" applyAlignment="1">
      <alignment/>
    </xf>
    <xf numFmtId="0" fontId="18" fillId="0" borderId="10" xfId="60" applyFont="1" applyFill="1" applyBorder="1" applyAlignment="1">
      <alignment horizontal="center" vertical="center"/>
      <protection/>
    </xf>
    <xf numFmtId="0" fontId="20" fillId="0" borderId="10" xfId="0" applyFont="1" applyFill="1" applyBorder="1" applyAlignment="1">
      <alignment vertical="center" wrapText="1"/>
    </xf>
    <xf numFmtId="165" fontId="21" fillId="0" borderId="10" xfId="85" applyNumberFormat="1" applyFont="1" applyFill="1" applyBorder="1" applyAlignment="1">
      <alignment vertical="center"/>
    </xf>
    <xf numFmtId="165" fontId="21" fillId="0" borderId="10" xfId="85" applyNumberFormat="1" applyFont="1" applyFill="1" applyBorder="1" applyAlignment="1">
      <alignment horizontal="right" vertical="center"/>
    </xf>
    <xf numFmtId="165" fontId="21" fillId="0" borderId="10" xfId="85" applyFont="1" applyFill="1" applyBorder="1" applyAlignment="1">
      <alignment horizontal="center" vertical="center" wrapText="1"/>
    </xf>
    <xf numFmtId="165" fontId="20" fillId="0" borderId="10" xfId="72" applyFont="1" applyFill="1" applyBorder="1" applyAlignment="1">
      <alignment horizontal="center" vertical="center" wrapText="1"/>
    </xf>
    <xf numFmtId="165" fontId="19" fillId="0" borderId="10" xfId="72" applyFont="1" applyFill="1" applyBorder="1" applyAlignment="1">
      <alignment horizontal="center" vertical="center" wrapText="1"/>
    </xf>
    <xf numFmtId="165" fontId="21" fillId="0" borderId="10" xfId="68" applyFont="1" applyFill="1" applyBorder="1" applyAlignment="1">
      <alignment horizontal="center" vertical="center" wrapText="1"/>
    </xf>
    <xf numFmtId="165" fontId="20" fillId="0" borderId="10" xfId="72" applyFont="1" applyFill="1" applyBorder="1" applyAlignment="1">
      <alignment horizontal="right" vertical="center" wrapText="1"/>
    </xf>
    <xf numFmtId="165" fontId="19" fillId="0" borderId="10" xfId="72" applyFont="1" applyFill="1" applyBorder="1" applyAlignment="1">
      <alignment horizontal="right" vertical="center" wrapText="1"/>
    </xf>
    <xf numFmtId="165" fontId="18" fillId="0" borderId="10" xfId="0" applyNumberFormat="1" applyFont="1" applyFill="1" applyBorder="1" applyAlignment="1" applyProtection="1">
      <alignment horizontal="right" vertical="center"/>
      <protection locked="0"/>
    </xf>
    <xf numFmtId="0" fontId="70" fillId="0" borderId="0" xfId="0" applyFont="1" applyFill="1" applyAlignment="1">
      <alignment/>
    </xf>
    <xf numFmtId="165" fontId="21" fillId="0" borderId="10" xfId="0" applyNumberFormat="1" applyFont="1" applyFill="1" applyBorder="1" applyAlignment="1" applyProtection="1">
      <alignment horizontal="right" vertical="center"/>
      <protection locked="0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justify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165" fontId="19" fillId="0" borderId="10" xfId="85" applyFont="1" applyFill="1" applyBorder="1" applyAlignment="1" applyProtection="1">
      <alignment horizontal="center" vertical="center" wrapText="1"/>
      <protection/>
    </xf>
    <xf numFmtId="165" fontId="19" fillId="0" borderId="10" xfId="85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165" fontId="20" fillId="0" borderId="10" xfId="85" applyFont="1" applyFill="1" applyBorder="1" applyAlignment="1" applyProtection="1">
      <alignment horizontal="center" vertical="center" wrapText="1"/>
      <protection/>
    </xf>
    <xf numFmtId="165" fontId="20" fillId="0" borderId="10" xfId="85" applyFont="1" applyFill="1" applyBorder="1" applyAlignment="1">
      <alignment horizontal="center" vertical="center"/>
    </xf>
    <xf numFmtId="165" fontId="20" fillId="0" borderId="10" xfId="85" applyFont="1" applyFill="1" applyBorder="1" applyAlignment="1" applyProtection="1">
      <alignment horizontal="center" vertical="center"/>
      <protection/>
    </xf>
    <xf numFmtId="165" fontId="19" fillId="0" borderId="10" xfId="85" applyFont="1" applyFill="1" applyBorder="1" applyAlignment="1">
      <alignment horizontal="center" vertical="center" wrapText="1"/>
    </xf>
    <xf numFmtId="165" fontId="19" fillId="0" borderId="10" xfId="85" applyFont="1" applyFill="1" applyBorder="1" applyAlignment="1">
      <alignment horizontal="justify" vertical="center" wrapText="1"/>
    </xf>
    <xf numFmtId="165" fontId="20" fillId="0" borderId="10" xfId="85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165" fontId="21" fillId="0" borderId="10" xfId="85" applyFont="1" applyFill="1" applyBorder="1" applyAlignment="1" applyProtection="1">
      <alignment horizontal="center" vertical="center" wrapText="1"/>
      <protection/>
    </xf>
    <xf numFmtId="165" fontId="21" fillId="0" borderId="10" xfId="85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165" fontId="18" fillId="0" borderId="10" xfId="85" applyFont="1" applyFill="1" applyBorder="1" applyAlignment="1" applyProtection="1">
      <alignment horizontal="center" vertical="center" wrapText="1"/>
      <protection/>
    </xf>
    <xf numFmtId="165" fontId="18" fillId="0" borderId="10" xfId="85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wrapText="1"/>
    </xf>
    <xf numFmtId="0" fontId="71" fillId="0" borderId="10" xfId="0" applyFont="1" applyFill="1" applyBorder="1" applyAlignment="1">
      <alignment horizontal="left" vertical="center" wrapText="1"/>
    </xf>
    <xf numFmtId="165" fontId="71" fillId="0" borderId="10" xfId="85" applyFont="1" applyFill="1" applyBorder="1" applyAlignment="1">
      <alignment horizontal="center" vertical="center" wrapText="1"/>
    </xf>
    <xf numFmtId="165" fontId="18" fillId="0" borderId="10" xfId="85" applyFont="1" applyFill="1" applyBorder="1" applyAlignment="1" applyProtection="1">
      <alignment horizontal="center" vertical="center"/>
      <protection/>
    </xf>
    <xf numFmtId="165" fontId="66" fillId="0" borderId="0" xfId="85" applyFont="1" applyAlignment="1">
      <alignment/>
    </xf>
    <xf numFmtId="165" fontId="13" fillId="0" borderId="10" xfId="85" applyFont="1" applyFill="1" applyBorder="1" applyAlignment="1" applyProtection="1">
      <alignment horizontal="center"/>
      <protection/>
    </xf>
    <xf numFmtId="165" fontId="18" fillId="0" borderId="10" xfId="85" applyFont="1" applyFill="1" applyBorder="1" applyAlignment="1" applyProtection="1">
      <alignment horizontal="center"/>
      <protection/>
    </xf>
    <xf numFmtId="176" fontId="21" fillId="0" borderId="10" xfId="0" applyNumberFormat="1" applyFont="1" applyFill="1" applyBorder="1" applyAlignment="1" applyProtection="1">
      <alignment horizontal="right" vertical="center"/>
      <protection locked="0"/>
    </xf>
    <xf numFmtId="165" fontId="67" fillId="0" borderId="0" xfId="85" applyFont="1" applyFill="1" applyAlignment="1">
      <alignment wrapText="1"/>
    </xf>
    <xf numFmtId="43" fontId="66" fillId="0" borderId="0" xfId="0" applyNumberFormat="1" applyFont="1" applyFill="1" applyAlignment="1">
      <alignment/>
    </xf>
    <xf numFmtId="2" fontId="69" fillId="0" borderId="0" xfId="0" applyNumberFormat="1" applyFont="1" applyFill="1" applyAlignment="1">
      <alignment/>
    </xf>
    <xf numFmtId="165" fontId="69" fillId="0" borderId="0" xfId="85" applyFont="1" applyFill="1" applyAlignment="1">
      <alignment/>
    </xf>
    <xf numFmtId="165" fontId="70" fillId="0" borderId="0" xfId="85" applyFont="1" applyFill="1" applyAlignment="1">
      <alignment/>
    </xf>
    <xf numFmtId="0" fontId="11" fillId="0" borderId="0" xfId="0" applyNumberFormat="1" applyFont="1" applyFill="1" applyBorder="1" applyAlignment="1" applyProtection="1">
      <alignment/>
      <protection/>
    </xf>
    <xf numFmtId="165" fontId="13" fillId="0" borderId="0" xfId="85" applyNumberFormat="1" applyFont="1" applyFill="1" applyBorder="1" applyAlignment="1">
      <alignment horizontal="right" vertical="center" wrapText="1"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NumberFormat="1" applyFont="1" applyFill="1" applyBorder="1" applyAlignment="1" applyProtection="1">
      <alignment horizontal="left" vertical="center" wrapText="1"/>
      <protection/>
    </xf>
    <xf numFmtId="165" fontId="13" fillId="0" borderId="0" xfId="85" applyNumberFormat="1" applyFont="1" applyFill="1" applyBorder="1" applyAlignment="1">
      <alignment horizontal="right" vertical="center"/>
    </xf>
    <xf numFmtId="0" fontId="16" fillId="0" borderId="10" xfId="0" applyNumberFormat="1" applyFont="1" applyFill="1" applyBorder="1" applyAlignment="1" applyProtection="1">
      <alignment horizontal="justify" vertical="center" wrapText="1"/>
      <protection/>
    </xf>
    <xf numFmtId="0" fontId="13" fillId="0" borderId="11" xfId="0" applyNumberFormat="1" applyFont="1" applyFill="1" applyBorder="1" applyAlignment="1" applyProtection="1">
      <alignment horizontal="left" vertical="center" wrapText="1"/>
      <protection/>
    </xf>
    <xf numFmtId="0" fontId="13" fillId="0" borderId="10" xfId="0" applyNumberFormat="1" applyFont="1" applyFill="1" applyBorder="1" applyAlignment="1" applyProtection="1">
      <alignment horizontal="left" vertical="center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165" fontId="13" fillId="0" borderId="10" xfId="85" applyFont="1" applyFill="1" applyBorder="1" applyAlignment="1" applyProtection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horizontal="center"/>
      <protection/>
    </xf>
    <xf numFmtId="165" fontId="13" fillId="0" borderId="10" xfId="85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/>
      <protection/>
    </xf>
    <xf numFmtId="165" fontId="5" fillId="0" borderId="0" xfId="85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165" fontId="5" fillId="0" borderId="0" xfId="85" applyNumberFormat="1" applyFont="1" applyFill="1" applyBorder="1" applyAlignment="1">
      <alignment horizontal="right" vertical="center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165" fontId="5" fillId="0" borderId="10" xfId="85" applyNumberFormat="1" applyFont="1" applyFill="1" applyBorder="1" applyAlignment="1">
      <alignment horizontal="center" vertical="center"/>
    </xf>
  </cellXfs>
  <cellStyles count="75">
    <cellStyle name="Normal" xfId="0"/>
    <cellStyle name="0,0&#13;&#10;NA&#13;&#10;" xfId="15"/>
    <cellStyle name="20% - Ênfase1" xfId="16"/>
    <cellStyle name="20% - Ênfase2" xfId="17"/>
    <cellStyle name="20% - Ênfase3" xfId="18"/>
    <cellStyle name="20% - Ênfase4" xfId="19"/>
    <cellStyle name="20% - Ênfase5" xfId="20"/>
    <cellStyle name="20% - Ênfase6" xfId="21"/>
    <cellStyle name="40% - Ênfase1" xfId="22"/>
    <cellStyle name="40% - Ênfase2" xfId="23"/>
    <cellStyle name="40% - Ênfase3" xfId="24"/>
    <cellStyle name="40% - Ênfase4" xfId="25"/>
    <cellStyle name="40% - Ênfase5" xfId="26"/>
    <cellStyle name="40% - Ênfase6" xfId="27"/>
    <cellStyle name="60% - Ênfase1" xfId="28"/>
    <cellStyle name="60% - Ênfase2" xfId="29"/>
    <cellStyle name="60% - Ênfase3" xfId="30"/>
    <cellStyle name="60% - Ênfase4" xfId="31"/>
    <cellStyle name="60% - Ênfase5" xfId="32"/>
    <cellStyle name="60% - Ênfase6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Hyperlink" xfId="45"/>
    <cellStyle name="Followed Hyperlink" xfId="46"/>
    <cellStyle name="Incorreto" xfId="47"/>
    <cellStyle name="Currency" xfId="48"/>
    <cellStyle name="Currency [0]" xfId="49"/>
    <cellStyle name="Moeda 2" xfId="50"/>
    <cellStyle name="Neutra" xfId="51"/>
    <cellStyle name="Normal 2" xfId="52"/>
    <cellStyle name="Normal 2 2" xfId="53"/>
    <cellStyle name="Normal 2 2 2" xfId="54"/>
    <cellStyle name="Normal 2 3" xfId="55"/>
    <cellStyle name="Normal 2_1.ORCAMENTO APS TIPO IV - NATAL RN" xfId="56"/>
    <cellStyle name="Normal 3" xfId="57"/>
    <cellStyle name="Normal 4" xfId="58"/>
    <cellStyle name="Normal 4 3" xfId="59"/>
    <cellStyle name="Normal_cronograma 6 meses 2" xfId="60"/>
    <cellStyle name="Nota" xfId="61"/>
    <cellStyle name="Percent" xfId="62"/>
    <cellStyle name="Porcentagem 2" xfId="63"/>
    <cellStyle name="Porcentagem 3" xfId="64"/>
    <cellStyle name="Porcentagem 3 2" xfId="65"/>
    <cellStyle name="Saída" xfId="66"/>
    <cellStyle name="Comma [0]" xfId="67"/>
    <cellStyle name="Separador de milhares 10 2" xfId="68"/>
    <cellStyle name="Separador de milhares 2" xfId="69"/>
    <cellStyle name="Separador de milhares 3" xfId="70"/>
    <cellStyle name="Separador de milhares 3 2" xfId="71"/>
    <cellStyle name="Separador de milhares 3 2 2" xfId="72"/>
    <cellStyle name="Separador de milhares 4" xfId="73"/>
    <cellStyle name="Separador de milhares 4 2" xfId="74"/>
    <cellStyle name="Separador de milhares 4 3" xfId="75"/>
    <cellStyle name="Separador de milhares 5" xfId="76"/>
    <cellStyle name="Texto de Aviso" xfId="77"/>
    <cellStyle name="Texto Explicativo" xfId="78"/>
    <cellStyle name="Título" xfId="79"/>
    <cellStyle name="Título 1" xfId="80"/>
    <cellStyle name="Título 2" xfId="81"/>
    <cellStyle name="Título 3" xfId="82"/>
    <cellStyle name="Título 4" xfId="83"/>
    <cellStyle name="Total" xfId="84"/>
    <cellStyle name="Comma" xfId="85"/>
    <cellStyle name="Vírgula 18" xfId="86"/>
    <cellStyle name="Vírgula 2 2" xfId="87"/>
    <cellStyle name="Vírgula 4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ownloads\BMS%2010%20CALCAMENTO%20-%20TP%2002-2020%20BAR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M10"/>
      <sheetName val="BM9"/>
      <sheetName val="BM8"/>
      <sheetName val="BM7"/>
      <sheetName val="BM6"/>
      <sheetName val="BM5"/>
      <sheetName val="BM4"/>
      <sheetName val="BM3"/>
      <sheetName val="BM2"/>
      <sheetName val="BM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7"/>
  <sheetViews>
    <sheetView tabSelected="1" view="pageBreakPreview" zoomScaleSheetLayoutView="100" zoomScalePageLayoutView="0" workbookViewId="0" topLeftCell="A143">
      <selection activeCell="B175" sqref="B175"/>
    </sheetView>
  </sheetViews>
  <sheetFormatPr defaultColWidth="9.140625" defaultRowHeight="15"/>
  <cols>
    <col min="1" max="1" width="6.7109375" style="46" bestFit="1" customWidth="1"/>
    <col min="2" max="2" width="46.00390625" style="46" customWidth="1"/>
    <col min="3" max="3" width="6.421875" style="46" customWidth="1"/>
    <col min="4" max="4" width="13.8515625" style="115" bestFit="1" customWidth="1"/>
    <col min="5" max="5" width="13.140625" style="115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3" width="11.00390625" style="115" bestFit="1" customWidth="1"/>
    <col min="14" max="16384" width="9.140625" style="46" customWidth="1"/>
  </cols>
  <sheetData>
    <row r="1" spans="1:12" ht="15.75">
      <c r="A1" s="124"/>
      <c r="B1" s="124"/>
      <c r="C1" s="124"/>
      <c r="D1" s="124"/>
      <c r="E1" s="124"/>
      <c r="F1" s="124"/>
      <c r="G1" s="124"/>
      <c r="H1" s="45"/>
      <c r="I1" s="125" t="s">
        <v>381</v>
      </c>
      <c r="J1" s="125"/>
      <c r="K1" s="125"/>
      <c r="L1" s="125"/>
    </row>
    <row r="2" spans="1:12" ht="15.75">
      <c r="A2" s="126" t="s">
        <v>41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2" ht="15.75">
      <c r="A3" s="127" t="s">
        <v>98</v>
      </c>
      <c r="B3" s="128"/>
      <c r="C3" s="128"/>
      <c r="D3" s="128"/>
      <c r="E3" s="128"/>
      <c r="F3" s="128"/>
      <c r="G3" s="129" t="s">
        <v>382</v>
      </c>
      <c r="H3" s="129"/>
      <c r="I3" s="129"/>
      <c r="J3" s="129"/>
      <c r="K3" s="129"/>
      <c r="L3" s="129"/>
    </row>
    <row r="4" spans="1:12" ht="15.75">
      <c r="A4" s="127" t="s">
        <v>100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1:23" ht="32.25" customHeight="1">
      <c r="A5" s="131" t="s">
        <v>99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</row>
    <row r="6" spans="1:12" ht="15.75">
      <c r="A6" s="132" t="s">
        <v>96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</row>
    <row r="7" spans="1:12" ht="15.75">
      <c r="A7" s="133" t="s">
        <v>0</v>
      </c>
      <c r="B7" s="133" t="s">
        <v>2</v>
      </c>
      <c r="C7" s="133" t="s">
        <v>1</v>
      </c>
      <c r="D7" s="134" t="s">
        <v>3</v>
      </c>
      <c r="E7" s="135" t="s">
        <v>4</v>
      </c>
      <c r="F7" s="135"/>
      <c r="G7" s="135"/>
      <c r="H7" s="135"/>
      <c r="I7" s="136" t="s">
        <v>5</v>
      </c>
      <c r="J7" s="136"/>
      <c r="K7" s="136"/>
      <c r="L7" s="136"/>
    </row>
    <row r="8" spans="1:12" ht="15.75">
      <c r="A8" s="133"/>
      <c r="B8" s="133"/>
      <c r="C8" s="133"/>
      <c r="D8" s="134"/>
      <c r="E8" s="116" t="s">
        <v>6</v>
      </c>
      <c r="F8" s="48" t="s">
        <v>7</v>
      </c>
      <c r="G8" s="47" t="s">
        <v>8</v>
      </c>
      <c r="H8" s="47" t="s">
        <v>9</v>
      </c>
      <c r="I8" s="47" t="s">
        <v>6</v>
      </c>
      <c r="J8" s="47" t="s">
        <v>7</v>
      </c>
      <c r="K8" s="47" t="s">
        <v>8</v>
      </c>
      <c r="L8" s="47" t="s">
        <v>10</v>
      </c>
    </row>
    <row r="9" spans="1:13" s="75" customFormat="1" ht="24">
      <c r="A9" s="72" t="s">
        <v>349</v>
      </c>
      <c r="B9" s="91" t="s">
        <v>348</v>
      </c>
      <c r="C9" s="72"/>
      <c r="D9" s="114"/>
      <c r="E9" s="117"/>
      <c r="F9" s="73"/>
      <c r="G9" s="74"/>
      <c r="H9" s="74"/>
      <c r="I9" s="74"/>
      <c r="J9" s="74"/>
      <c r="K9" s="74"/>
      <c r="L9" s="74"/>
      <c r="M9" s="122"/>
    </row>
    <row r="10" spans="1:13" s="75" customFormat="1" ht="12">
      <c r="A10" s="91" t="s">
        <v>13</v>
      </c>
      <c r="B10" s="92" t="s">
        <v>101</v>
      </c>
      <c r="C10" s="76"/>
      <c r="D10" s="93"/>
      <c r="E10" s="94"/>
      <c r="F10" s="77"/>
      <c r="G10" s="77"/>
      <c r="H10" s="78">
        <f aca="true" t="shared" si="0" ref="H10:H73">G10+F10</f>
        <v>0</v>
      </c>
      <c r="I10" s="79">
        <f aca="true" t="shared" si="1" ref="I10:I54">ROUNDUP((E10*D10),2)</f>
        <v>0</v>
      </c>
      <c r="J10" s="79">
        <f aca="true" t="shared" si="2" ref="J10:J54">ROUNDUP((F10*D10),2)</f>
        <v>0</v>
      </c>
      <c r="K10" s="79">
        <f aca="true" t="shared" si="3" ref="K10:K54">ROUNDUP((D10*G10),2)</f>
        <v>0</v>
      </c>
      <c r="L10" s="79">
        <f aca="true" t="shared" si="4" ref="L10:L56">K10+J10</f>
        <v>0</v>
      </c>
      <c r="M10" s="122"/>
    </row>
    <row r="11" spans="1:13" s="75" customFormat="1" ht="24">
      <c r="A11" s="89" t="s">
        <v>12</v>
      </c>
      <c r="B11" s="95" t="s">
        <v>102</v>
      </c>
      <c r="C11" s="80" t="s">
        <v>353</v>
      </c>
      <c r="D11" s="96">
        <v>459.34</v>
      </c>
      <c r="E11" s="96">
        <v>6</v>
      </c>
      <c r="F11" s="81">
        <v>6</v>
      </c>
      <c r="G11" s="82"/>
      <c r="H11" s="78">
        <f t="shared" si="0"/>
        <v>6</v>
      </c>
      <c r="I11" s="79">
        <f t="shared" si="1"/>
        <v>2756.04</v>
      </c>
      <c r="J11" s="79">
        <f t="shared" si="2"/>
        <v>2756.04</v>
      </c>
      <c r="K11" s="79">
        <f t="shared" si="3"/>
        <v>0</v>
      </c>
      <c r="L11" s="79">
        <f t="shared" si="4"/>
        <v>2756.04</v>
      </c>
      <c r="M11" s="122"/>
    </row>
    <row r="12" spans="1:13" s="75" customFormat="1" ht="12">
      <c r="A12" s="91" t="s">
        <v>28</v>
      </c>
      <c r="B12" s="92" t="s">
        <v>103</v>
      </c>
      <c r="C12" s="83"/>
      <c r="D12" s="93">
        <v>0</v>
      </c>
      <c r="E12" s="97"/>
      <c r="F12" s="84"/>
      <c r="G12" s="85"/>
      <c r="H12" s="78">
        <f t="shared" si="0"/>
        <v>0</v>
      </c>
      <c r="I12" s="79">
        <f t="shared" si="1"/>
        <v>0</v>
      </c>
      <c r="J12" s="79">
        <f t="shared" si="2"/>
        <v>0</v>
      </c>
      <c r="K12" s="79">
        <f t="shared" si="3"/>
        <v>0</v>
      </c>
      <c r="L12" s="79">
        <f t="shared" si="4"/>
        <v>0</v>
      </c>
      <c r="M12" s="122"/>
    </row>
    <row r="13" spans="1:13" s="75" customFormat="1" ht="24">
      <c r="A13" s="89" t="s">
        <v>29</v>
      </c>
      <c r="B13" s="95" t="s">
        <v>104</v>
      </c>
      <c r="C13" s="83" t="s">
        <v>354</v>
      </c>
      <c r="D13" s="96">
        <v>14.74</v>
      </c>
      <c r="E13" s="97">
        <v>362.9</v>
      </c>
      <c r="F13" s="81">
        <v>329.3</v>
      </c>
      <c r="G13" s="82"/>
      <c r="H13" s="78">
        <f t="shared" si="0"/>
        <v>329.3</v>
      </c>
      <c r="I13" s="79">
        <f t="shared" si="1"/>
        <v>5349.150000000001</v>
      </c>
      <c r="J13" s="79">
        <f t="shared" si="2"/>
        <v>4853.89</v>
      </c>
      <c r="K13" s="79">
        <f t="shared" si="3"/>
        <v>0</v>
      </c>
      <c r="L13" s="79">
        <f t="shared" si="4"/>
        <v>4853.89</v>
      </c>
      <c r="M13" s="122"/>
    </row>
    <row r="14" spans="1:13" s="87" customFormat="1" ht="12">
      <c r="A14" s="89" t="s">
        <v>30</v>
      </c>
      <c r="B14" s="95" t="s">
        <v>105</v>
      </c>
      <c r="C14" s="83" t="s">
        <v>354</v>
      </c>
      <c r="D14" s="96">
        <v>14.92</v>
      </c>
      <c r="E14" s="97">
        <v>410.4</v>
      </c>
      <c r="F14" s="81"/>
      <c r="G14" s="82"/>
      <c r="H14" s="78">
        <f t="shared" si="0"/>
        <v>0</v>
      </c>
      <c r="I14" s="79">
        <f t="shared" si="1"/>
        <v>6123.17</v>
      </c>
      <c r="J14" s="79">
        <f t="shared" si="2"/>
        <v>0</v>
      </c>
      <c r="K14" s="79">
        <f t="shared" si="3"/>
        <v>0</v>
      </c>
      <c r="L14" s="79">
        <f t="shared" si="4"/>
        <v>0</v>
      </c>
      <c r="M14" s="123"/>
    </row>
    <row r="15" spans="1:13" s="75" customFormat="1" ht="24">
      <c r="A15" s="89" t="s">
        <v>31</v>
      </c>
      <c r="B15" s="95" t="s">
        <v>106</v>
      </c>
      <c r="C15" s="83" t="s">
        <v>355</v>
      </c>
      <c r="D15" s="96">
        <v>247.57</v>
      </c>
      <c r="E15" s="97">
        <v>6.8</v>
      </c>
      <c r="F15" s="81"/>
      <c r="G15" s="82"/>
      <c r="H15" s="78">
        <f t="shared" si="0"/>
        <v>0</v>
      </c>
      <c r="I15" s="79">
        <f t="shared" si="1"/>
        <v>1683.48</v>
      </c>
      <c r="J15" s="79">
        <f t="shared" si="2"/>
        <v>0</v>
      </c>
      <c r="K15" s="79">
        <f t="shared" si="3"/>
        <v>0</v>
      </c>
      <c r="L15" s="79">
        <f t="shared" si="4"/>
        <v>0</v>
      </c>
      <c r="M15" s="122"/>
    </row>
    <row r="16" spans="1:13" s="75" customFormat="1" ht="24">
      <c r="A16" s="89" t="s">
        <v>198</v>
      </c>
      <c r="B16" s="95" t="s">
        <v>107</v>
      </c>
      <c r="C16" s="83" t="s">
        <v>353</v>
      </c>
      <c r="D16" s="96">
        <v>19.86</v>
      </c>
      <c r="E16" s="98">
        <v>664.7</v>
      </c>
      <c r="F16" s="81"/>
      <c r="G16" s="82"/>
      <c r="H16" s="78">
        <f t="shared" si="0"/>
        <v>0</v>
      </c>
      <c r="I16" s="79">
        <f>E16*D16</f>
        <v>13200.942000000001</v>
      </c>
      <c r="J16" s="79">
        <f>F16*D16</f>
        <v>0</v>
      </c>
      <c r="K16" s="79">
        <f>D16*G16</f>
        <v>0</v>
      </c>
      <c r="L16" s="79">
        <f t="shared" si="4"/>
        <v>0</v>
      </c>
      <c r="M16" s="122"/>
    </row>
    <row r="17" spans="1:13" s="75" customFormat="1" ht="24">
      <c r="A17" s="89" t="s">
        <v>199</v>
      </c>
      <c r="B17" s="95" t="s">
        <v>108</v>
      </c>
      <c r="C17" s="83" t="s">
        <v>353</v>
      </c>
      <c r="D17" s="96">
        <v>31.81</v>
      </c>
      <c r="E17" s="97">
        <v>456</v>
      </c>
      <c r="F17" s="81"/>
      <c r="G17" s="82"/>
      <c r="H17" s="78">
        <f t="shared" si="0"/>
        <v>0</v>
      </c>
      <c r="I17" s="79">
        <f t="shared" si="1"/>
        <v>14505.36</v>
      </c>
      <c r="J17" s="79">
        <f t="shared" si="2"/>
        <v>0</v>
      </c>
      <c r="K17" s="79">
        <f t="shared" si="3"/>
        <v>0</v>
      </c>
      <c r="L17" s="79">
        <f t="shared" si="4"/>
        <v>0</v>
      </c>
      <c r="M17" s="122"/>
    </row>
    <row r="18" spans="1:13" s="87" customFormat="1" ht="24">
      <c r="A18" s="89" t="s">
        <v>200</v>
      </c>
      <c r="B18" s="95" t="s">
        <v>109</v>
      </c>
      <c r="C18" s="83" t="s">
        <v>355</v>
      </c>
      <c r="D18" s="96">
        <v>38.14</v>
      </c>
      <c r="E18" s="97">
        <v>1184.4</v>
      </c>
      <c r="F18" s="81">
        <v>1164.26</v>
      </c>
      <c r="G18" s="82"/>
      <c r="H18" s="78">
        <f t="shared" si="0"/>
        <v>1164.26</v>
      </c>
      <c r="I18" s="79">
        <f t="shared" si="1"/>
        <v>45173.020000000004</v>
      </c>
      <c r="J18" s="79">
        <f>ROUNDUP((F18*D18),2)+0.01</f>
        <v>44404.89000000001</v>
      </c>
      <c r="K18" s="79">
        <f t="shared" si="3"/>
        <v>0</v>
      </c>
      <c r="L18" s="79">
        <f t="shared" si="4"/>
        <v>44404.89000000001</v>
      </c>
      <c r="M18" s="123">
        <v>44404.89</v>
      </c>
    </row>
    <row r="19" spans="1:13" s="75" customFormat="1" ht="36">
      <c r="A19" s="89" t="s">
        <v>201</v>
      </c>
      <c r="B19" s="95" t="s">
        <v>110</v>
      </c>
      <c r="C19" s="83" t="s">
        <v>356</v>
      </c>
      <c r="D19" s="96">
        <v>1534.39</v>
      </c>
      <c r="E19" s="97">
        <v>1</v>
      </c>
      <c r="F19" s="81">
        <v>1</v>
      </c>
      <c r="G19" s="82"/>
      <c r="H19" s="78">
        <f t="shared" si="0"/>
        <v>1</v>
      </c>
      <c r="I19" s="79">
        <f t="shared" si="1"/>
        <v>1534.39</v>
      </c>
      <c r="J19" s="79">
        <f t="shared" si="2"/>
        <v>1534.39</v>
      </c>
      <c r="K19" s="79">
        <f t="shared" si="3"/>
        <v>0</v>
      </c>
      <c r="L19" s="79">
        <f t="shared" si="4"/>
        <v>1534.39</v>
      </c>
      <c r="M19" s="122"/>
    </row>
    <row r="20" spans="1:13" s="75" customFormat="1" ht="12">
      <c r="A20" s="91" t="s">
        <v>33</v>
      </c>
      <c r="B20" s="92" t="s">
        <v>111</v>
      </c>
      <c r="C20" s="83"/>
      <c r="D20" s="99">
        <v>0</v>
      </c>
      <c r="E20" s="100"/>
      <c r="F20" s="81"/>
      <c r="G20" s="82"/>
      <c r="H20" s="78">
        <f t="shared" si="0"/>
        <v>0</v>
      </c>
      <c r="I20" s="79">
        <f t="shared" si="1"/>
        <v>0</v>
      </c>
      <c r="J20" s="79">
        <f t="shared" si="2"/>
        <v>0</v>
      </c>
      <c r="K20" s="79">
        <f t="shared" si="3"/>
        <v>0</v>
      </c>
      <c r="L20" s="79">
        <f t="shared" si="4"/>
        <v>0</v>
      </c>
      <c r="M20" s="122"/>
    </row>
    <row r="21" spans="1:13" s="75" customFormat="1" ht="24">
      <c r="A21" s="89" t="s">
        <v>34</v>
      </c>
      <c r="B21" s="95" t="s">
        <v>112</v>
      </c>
      <c r="C21" s="83" t="s">
        <v>353</v>
      </c>
      <c r="D21" s="104">
        <v>4.24</v>
      </c>
      <c r="E21" s="97">
        <v>2103.28</v>
      </c>
      <c r="F21" s="81">
        <v>2270.4</v>
      </c>
      <c r="G21" s="82"/>
      <c r="H21" s="78">
        <f t="shared" si="0"/>
        <v>2270.4</v>
      </c>
      <c r="I21" s="79">
        <f t="shared" si="1"/>
        <v>8917.91</v>
      </c>
      <c r="J21" s="79">
        <f t="shared" si="2"/>
        <v>9626.5</v>
      </c>
      <c r="K21" s="79">
        <f t="shared" si="3"/>
        <v>0</v>
      </c>
      <c r="L21" s="79">
        <f t="shared" si="4"/>
        <v>9626.5</v>
      </c>
      <c r="M21" s="122">
        <v>6873.04</v>
      </c>
    </row>
    <row r="22" spans="1:13" s="87" customFormat="1" ht="12">
      <c r="A22" s="91" t="s">
        <v>84</v>
      </c>
      <c r="B22" s="92" t="s">
        <v>113</v>
      </c>
      <c r="C22" s="83"/>
      <c r="D22" s="93">
        <v>0</v>
      </c>
      <c r="E22" s="97"/>
      <c r="F22" s="81"/>
      <c r="G22" s="82"/>
      <c r="H22" s="78">
        <f t="shared" si="0"/>
        <v>0</v>
      </c>
      <c r="I22" s="79">
        <f t="shared" si="1"/>
        <v>0</v>
      </c>
      <c r="J22" s="79">
        <f t="shared" si="2"/>
        <v>0</v>
      </c>
      <c r="K22" s="79">
        <f t="shared" si="3"/>
        <v>0</v>
      </c>
      <c r="L22" s="79">
        <f t="shared" si="4"/>
        <v>0</v>
      </c>
      <c r="M22" s="123">
        <f>M21+0.6</f>
        <v>6873.64</v>
      </c>
    </row>
    <row r="23" spans="1:13" s="75" customFormat="1" ht="24">
      <c r="A23" s="89" t="s">
        <v>85</v>
      </c>
      <c r="B23" s="95" t="s">
        <v>114</v>
      </c>
      <c r="C23" s="83" t="s">
        <v>353</v>
      </c>
      <c r="D23" s="96">
        <v>3.990235</v>
      </c>
      <c r="E23" s="97">
        <v>1881.08</v>
      </c>
      <c r="F23" s="81"/>
      <c r="G23" s="82"/>
      <c r="H23" s="78">
        <f t="shared" si="0"/>
        <v>0</v>
      </c>
      <c r="I23" s="79">
        <f>ROUNDUP((E23*D23),2)</f>
        <v>7505.96</v>
      </c>
      <c r="J23" s="79">
        <f t="shared" si="2"/>
        <v>0</v>
      </c>
      <c r="K23" s="79">
        <f t="shared" si="3"/>
        <v>0</v>
      </c>
      <c r="L23" s="79">
        <f t="shared" si="4"/>
        <v>0</v>
      </c>
      <c r="M23" s="122"/>
    </row>
    <row r="24" spans="1:13" s="75" customFormat="1" ht="12">
      <c r="A24" s="91" t="s">
        <v>86</v>
      </c>
      <c r="B24" s="92" t="s">
        <v>115</v>
      </c>
      <c r="C24" s="83"/>
      <c r="D24" s="96">
        <v>0</v>
      </c>
      <c r="E24" s="97"/>
      <c r="F24" s="81"/>
      <c r="G24" s="82"/>
      <c r="H24" s="78">
        <f t="shared" si="0"/>
        <v>0</v>
      </c>
      <c r="I24" s="79">
        <f t="shared" si="1"/>
        <v>0</v>
      </c>
      <c r="J24" s="79">
        <f t="shared" si="2"/>
        <v>0</v>
      </c>
      <c r="K24" s="79">
        <f t="shared" si="3"/>
        <v>0</v>
      </c>
      <c r="L24" s="79">
        <f t="shared" si="4"/>
        <v>0</v>
      </c>
      <c r="M24" s="122"/>
    </row>
    <row r="25" spans="1:13" s="75" customFormat="1" ht="24">
      <c r="A25" s="89" t="s">
        <v>87</v>
      </c>
      <c r="B25" s="95" t="s">
        <v>116</v>
      </c>
      <c r="C25" s="83" t="s">
        <v>353</v>
      </c>
      <c r="D25" s="96">
        <v>40.36</v>
      </c>
      <c r="E25" s="101">
        <v>761.8</v>
      </c>
      <c r="F25" s="81">
        <v>821.92</v>
      </c>
      <c r="G25" s="82"/>
      <c r="H25" s="78">
        <f t="shared" si="0"/>
        <v>821.92</v>
      </c>
      <c r="I25" s="79">
        <f t="shared" si="1"/>
        <v>30746.25</v>
      </c>
      <c r="J25" s="79">
        <f t="shared" si="2"/>
        <v>33172.700000000004</v>
      </c>
      <c r="K25" s="79">
        <f t="shared" si="3"/>
        <v>0</v>
      </c>
      <c r="L25" s="79">
        <f t="shared" si="4"/>
        <v>33172.700000000004</v>
      </c>
      <c r="M25" s="122"/>
    </row>
    <row r="26" spans="1:13" s="87" customFormat="1" ht="12">
      <c r="A26" s="91" t="s">
        <v>88</v>
      </c>
      <c r="B26" s="92" t="s">
        <v>117</v>
      </c>
      <c r="C26" s="83"/>
      <c r="D26" s="93">
        <v>0</v>
      </c>
      <c r="E26" s="97"/>
      <c r="F26" s="81"/>
      <c r="G26" s="82"/>
      <c r="H26" s="78">
        <f t="shared" si="0"/>
        <v>0</v>
      </c>
      <c r="I26" s="79">
        <f t="shared" si="1"/>
        <v>0</v>
      </c>
      <c r="J26" s="79">
        <f t="shared" si="2"/>
        <v>0</v>
      </c>
      <c r="K26" s="79">
        <f t="shared" si="3"/>
        <v>0</v>
      </c>
      <c r="L26" s="79">
        <f t="shared" si="4"/>
        <v>0</v>
      </c>
      <c r="M26" s="123"/>
    </row>
    <row r="27" spans="1:13" s="75" customFormat="1" ht="60">
      <c r="A27" s="89" t="s">
        <v>89</v>
      </c>
      <c r="B27" s="95" t="s">
        <v>118</v>
      </c>
      <c r="C27" s="83" t="s">
        <v>356</v>
      </c>
      <c r="D27" s="96">
        <v>907.76</v>
      </c>
      <c r="E27" s="97">
        <v>3</v>
      </c>
      <c r="F27" s="81"/>
      <c r="G27" s="82"/>
      <c r="H27" s="78">
        <f t="shared" si="0"/>
        <v>0</v>
      </c>
      <c r="I27" s="79">
        <f t="shared" si="1"/>
        <v>2723.28</v>
      </c>
      <c r="J27" s="79">
        <f t="shared" si="2"/>
        <v>0</v>
      </c>
      <c r="K27" s="79">
        <f t="shared" si="3"/>
        <v>0</v>
      </c>
      <c r="L27" s="79">
        <f t="shared" si="4"/>
        <v>0</v>
      </c>
      <c r="M27" s="122"/>
    </row>
    <row r="28" spans="1:13" s="75" customFormat="1" ht="24">
      <c r="A28" s="89" t="s">
        <v>90</v>
      </c>
      <c r="B28" s="95" t="s">
        <v>119</v>
      </c>
      <c r="C28" s="83" t="s">
        <v>355</v>
      </c>
      <c r="D28" s="96">
        <v>35.02</v>
      </c>
      <c r="E28" s="97">
        <v>57.6</v>
      </c>
      <c r="F28" s="81">
        <v>89.5</v>
      </c>
      <c r="G28" s="82"/>
      <c r="H28" s="78">
        <f t="shared" si="0"/>
        <v>89.5</v>
      </c>
      <c r="I28" s="79">
        <f>E28*D28</f>
        <v>2017.1520000000003</v>
      </c>
      <c r="J28" s="79">
        <f>F28*D28</f>
        <v>3134.2900000000004</v>
      </c>
      <c r="K28" s="79">
        <f>D28*G28</f>
        <v>0</v>
      </c>
      <c r="L28" s="79">
        <f t="shared" si="4"/>
        <v>3134.2900000000004</v>
      </c>
      <c r="M28" s="122"/>
    </row>
    <row r="29" spans="1:13" s="75" customFormat="1" ht="36">
      <c r="A29" s="89" t="s">
        <v>91</v>
      </c>
      <c r="B29" s="102" t="s">
        <v>120</v>
      </c>
      <c r="C29" s="83" t="s">
        <v>353</v>
      </c>
      <c r="D29" s="96">
        <v>94.86</v>
      </c>
      <c r="E29" s="101">
        <v>60</v>
      </c>
      <c r="F29" s="81">
        <v>210.04</v>
      </c>
      <c r="G29" s="82"/>
      <c r="H29" s="78">
        <f t="shared" si="0"/>
        <v>210.04</v>
      </c>
      <c r="I29" s="79">
        <f t="shared" si="1"/>
        <v>5691.6</v>
      </c>
      <c r="J29" s="79">
        <f t="shared" si="2"/>
        <v>19924.399999999998</v>
      </c>
      <c r="K29" s="79">
        <f t="shared" si="3"/>
        <v>0</v>
      </c>
      <c r="L29" s="79">
        <f t="shared" si="4"/>
        <v>19924.399999999998</v>
      </c>
      <c r="M29" s="122"/>
    </row>
    <row r="30" spans="1:13" s="87" customFormat="1" ht="24">
      <c r="A30" s="89" t="s">
        <v>202</v>
      </c>
      <c r="B30" s="95" t="s">
        <v>121</v>
      </c>
      <c r="C30" s="83" t="s">
        <v>353</v>
      </c>
      <c r="D30" s="96">
        <v>9.38</v>
      </c>
      <c r="E30" s="101">
        <v>60</v>
      </c>
      <c r="F30" s="81">
        <v>214.16</v>
      </c>
      <c r="G30" s="82"/>
      <c r="H30" s="78">
        <f t="shared" si="0"/>
        <v>214.16</v>
      </c>
      <c r="I30" s="79">
        <f t="shared" si="1"/>
        <v>562.8</v>
      </c>
      <c r="J30" s="79">
        <f t="shared" si="2"/>
        <v>2008.83</v>
      </c>
      <c r="K30" s="79">
        <f t="shared" si="3"/>
        <v>0</v>
      </c>
      <c r="L30" s="79">
        <f t="shared" si="4"/>
        <v>2008.83</v>
      </c>
      <c r="M30" s="123"/>
    </row>
    <row r="31" spans="1:13" s="75" customFormat="1" ht="24">
      <c r="A31" s="89" t="s">
        <v>203</v>
      </c>
      <c r="B31" s="95" t="s">
        <v>116</v>
      </c>
      <c r="C31" s="83" t="s">
        <v>353</v>
      </c>
      <c r="D31" s="96">
        <v>40.36</v>
      </c>
      <c r="E31" s="97">
        <v>60</v>
      </c>
      <c r="F31" s="81">
        <v>214.16</v>
      </c>
      <c r="G31" s="82"/>
      <c r="H31" s="78">
        <f t="shared" si="0"/>
        <v>214.16</v>
      </c>
      <c r="I31" s="79">
        <f t="shared" si="1"/>
        <v>2421.6</v>
      </c>
      <c r="J31" s="79">
        <f t="shared" si="2"/>
        <v>8643.5</v>
      </c>
      <c r="K31" s="79">
        <f t="shared" si="3"/>
        <v>0</v>
      </c>
      <c r="L31" s="79">
        <f t="shared" si="4"/>
        <v>8643.5</v>
      </c>
      <c r="M31" s="122"/>
    </row>
    <row r="32" spans="1:13" s="75" customFormat="1" ht="36">
      <c r="A32" s="89" t="s">
        <v>204</v>
      </c>
      <c r="B32" s="95" t="s">
        <v>122</v>
      </c>
      <c r="C32" s="83" t="s">
        <v>353</v>
      </c>
      <c r="D32" s="96">
        <v>283.38</v>
      </c>
      <c r="E32" s="97">
        <v>50</v>
      </c>
      <c r="F32" s="81">
        <v>50</v>
      </c>
      <c r="G32" s="82"/>
      <c r="H32" s="78">
        <f t="shared" si="0"/>
        <v>50</v>
      </c>
      <c r="I32" s="79">
        <f t="shared" si="1"/>
        <v>14169</v>
      </c>
      <c r="J32" s="79">
        <f t="shared" si="2"/>
        <v>14169</v>
      </c>
      <c r="K32" s="79">
        <f t="shared" si="3"/>
        <v>0</v>
      </c>
      <c r="L32" s="79">
        <f t="shared" si="4"/>
        <v>14169</v>
      </c>
      <c r="M32" s="122"/>
    </row>
    <row r="33" spans="1:13" s="75" customFormat="1" ht="48">
      <c r="A33" s="89" t="s">
        <v>205</v>
      </c>
      <c r="B33" s="103" t="s">
        <v>123</v>
      </c>
      <c r="C33" s="83" t="s">
        <v>357</v>
      </c>
      <c r="D33" s="96">
        <v>57.9</v>
      </c>
      <c r="E33" s="97">
        <v>300</v>
      </c>
      <c r="F33" s="81">
        <v>11</v>
      </c>
      <c r="G33" s="82"/>
      <c r="H33" s="78">
        <f t="shared" si="0"/>
        <v>11</v>
      </c>
      <c r="I33" s="79">
        <f t="shared" si="1"/>
        <v>17370</v>
      </c>
      <c r="J33" s="79">
        <f t="shared" si="2"/>
        <v>636.9</v>
      </c>
      <c r="K33" s="79">
        <f t="shared" si="3"/>
        <v>0</v>
      </c>
      <c r="L33" s="79">
        <f t="shared" si="4"/>
        <v>636.9</v>
      </c>
      <c r="M33" s="122"/>
    </row>
    <row r="34" spans="1:13" s="87" customFormat="1" ht="12">
      <c r="A34" s="91" t="s">
        <v>92</v>
      </c>
      <c r="B34" s="92" t="s">
        <v>124</v>
      </c>
      <c r="C34" s="83"/>
      <c r="D34" s="93">
        <v>0</v>
      </c>
      <c r="E34" s="97"/>
      <c r="F34" s="81"/>
      <c r="G34" s="82"/>
      <c r="H34" s="78">
        <f t="shared" si="0"/>
        <v>0</v>
      </c>
      <c r="I34" s="79">
        <f t="shared" si="1"/>
        <v>0</v>
      </c>
      <c r="J34" s="79">
        <f t="shared" si="2"/>
        <v>0</v>
      </c>
      <c r="K34" s="79">
        <f t="shared" si="3"/>
        <v>0</v>
      </c>
      <c r="L34" s="79">
        <f t="shared" si="4"/>
        <v>0</v>
      </c>
      <c r="M34" s="123"/>
    </row>
    <row r="35" spans="1:13" s="75" customFormat="1" ht="36">
      <c r="A35" s="89" t="s">
        <v>93</v>
      </c>
      <c r="B35" s="95" t="s">
        <v>125</v>
      </c>
      <c r="C35" s="83" t="s">
        <v>355</v>
      </c>
      <c r="D35" s="96">
        <v>7</v>
      </c>
      <c r="E35" s="101">
        <v>30</v>
      </c>
      <c r="F35" s="81"/>
      <c r="G35" s="82"/>
      <c r="H35" s="78">
        <f t="shared" si="0"/>
        <v>0</v>
      </c>
      <c r="I35" s="79">
        <f t="shared" si="1"/>
        <v>210</v>
      </c>
      <c r="J35" s="79">
        <f t="shared" si="2"/>
        <v>0</v>
      </c>
      <c r="K35" s="79">
        <f t="shared" si="3"/>
        <v>0</v>
      </c>
      <c r="L35" s="79">
        <f t="shared" si="4"/>
        <v>0</v>
      </c>
      <c r="M35" s="122"/>
    </row>
    <row r="36" spans="1:13" s="75" customFormat="1" ht="36">
      <c r="A36" s="89" t="s">
        <v>94</v>
      </c>
      <c r="B36" s="102" t="s">
        <v>120</v>
      </c>
      <c r="C36" s="83" t="s">
        <v>353</v>
      </c>
      <c r="D36" s="96">
        <v>94.86</v>
      </c>
      <c r="E36" s="101">
        <v>24</v>
      </c>
      <c r="F36" s="81"/>
      <c r="G36" s="82"/>
      <c r="H36" s="78">
        <f t="shared" si="0"/>
        <v>0</v>
      </c>
      <c r="I36" s="79">
        <f t="shared" si="1"/>
        <v>2276.64</v>
      </c>
      <c r="J36" s="79">
        <f t="shared" si="2"/>
        <v>0</v>
      </c>
      <c r="K36" s="79">
        <f t="shared" si="3"/>
        <v>0</v>
      </c>
      <c r="L36" s="79">
        <f t="shared" si="4"/>
        <v>0</v>
      </c>
      <c r="M36" s="122"/>
    </row>
    <row r="37" spans="1:13" s="75" customFormat="1" ht="24">
      <c r="A37" s="89" t="s">
        <v>95</v>
      </c>
      <c r="B37" s="95" t="s">
        <v>121</v>
      </c>
      <c r="C37" s="83" t="s">
        <v>353</v>
      </c>
      <c r="D37" s="96">
        <v>9.38</v>
      </c>
      <c r="E37" s="101">
        <v>24</v>
      </c>
      <c r="F37" s="81"/>
      <c r="G37" s="82"/>
      <c r="H37" s="78">
        <f t="shared" si="0"/>
        <v>0</v>
      </c>
      <c r="I37" s="79">
        <f t="shared" si="1"/>
        <v>225.12</v>
      </c>
      <c r="J37" s="79">
        <f t="shared" si="2"/>
        <v>0</v>
      </c>
      <c r="K37" s="79">
        <f t="shared" si="3"/>
        <v>0</v>
      </c>
      <c r="L37" s="79">
        <f t="shared" si="4"/>
        <v>0</v>
      </c>
      <c r="M37" s="122"/>
    </row>
    <row r="38" spans="1:13" s="75" customFormat="1" ht="24">
      <c r="A38" s="89" t="s">
        <v>206</v>
      </c>
      <c r="B38" s="95" t="s">
        <v>116</v>
      </c>
      <c r="C38" s="83" t="s">
        <v>353</v>
      </c>
      <c r="D38" s="96">
        <v>40.36</v>
      </c>
      <c r="E38" s="97">
        <v>24</v>
      </c>
      <c r="F38" s="81"/>
      <c r="G38" s="82"/>
      <c r="H38" s="78">
        <f t="shared" si="0"/>
        <v>0</v>
      </c>
      <c r="I38" s="79">
        <f t="shared" si="1"/>
        <v>968.64</v>
      </c>
      <c r="J38" s="79">
        <f t="shared" si="2"/>
        <v>0</v>
      </c>
      <c r="K38" s="79">
        <f t="shared" si="3"/>
        <v>0</v>
      </c>
      <c r="L38" s="79">
        <f t="shared" si="4"/>
        <v>0</v>
      </c>
      <c r="M38" s="122"/>
    </row>
    <row r="39" spans="1:13" s="75" customFormat="1" ht="48">
      <c r="A39" s="89" t="s">
        <v>207</v>
      </c>
      <c r="B39" s="95" t="s">
        <v>126</v>
      </c>
      <c r="C39" s="83" t="s">
        <v>358</v>
      </c>
      <c r="D39" s="96">
        <v>2744.59</v>
      </c>
      <c r="E39" s="101">
        <v>1.36</v>
      </c>
      <c r="F39" s="81"/>
      <c r="G39" s="82"/>
      <c r="H39" s="78">
        <f t="shared" si="0"/>
        <v>0</v>
      </c>
      <c r="I39" s="79">
        <f>E39*D39</f>
        <v>3732.6424000000006</v>
      </c>
      <c r="J39" s="79">
        <f>F39*D39</f>
        <v>0</v>
      </c>
      <c r="K39" s="79">
        <f>D39*G39</f>
        <v>0</v>
      </c>
      <c r="L39" s="79">
        <f t="shared" si="4"/>
        <v>0</v>
      </c>
      <c r="M39" s="122"/>
    </row>
    <row r="40" spans="1:13" s="75" customFormat="1" ht="24">
      <c r="A40" s="89" t="s">
        <v>208</v>
      </c>
      <c r="B40" s="95" t="s">
        <v>127</v>
      </c>
      <c r="C40" s="83" t="s">
        <v>353</v>
      </c>
      <c r="D40" s="96">
        <v>118.54</v>
      </c>
      <c r="E40" s="97">
        <v>11.25</v>
      </c>
      <c r="F40" s="81"/>
      <c r="G40" s="82"/>
      <c r="H40" s="78">
        <f t="shared" si="0"/>
        <v>0</v>
      </c>
      <c r="I40" s="79">
        <f t="shared" si="1"/>
        <v>1333.58</v>
      </c>
      <c r="J40" s="79">
        <f t="shared" si="2"/>
        <v>0</v>
      </c>
      <c r="K40" s="79">
        <f t="shared" si="3"/>
        <v>0</v>
      </c>
      <c r="L40" s="79">
        <f t="shared" si="4"/>
        <v>0</v>
      </c>
      <c r="M40" s="122"/>
    </row>
    <row r="41" spans="1:13" s="75" customFormat="1" ht="24">
      <c r="A41" s="89" t="s">
        <v>209</v>
      </c>
      <c r="B41" s="95" t="s">
        <v>128</v>
      </c>
      <c r="C41" s="83" t="s">
        <v>359</v>
      </c>
      <c r="D41" s="96">
        <v>857.34</v>
      </c>
      <c r="E41" s="97">
        <v>1</v>
      </c>
      <c r="F41" s="81"/>
      <c r="G41" s="82"/>
      <c r="H41" s="78">
        <f t="shared" si="0"/>
        <v>0</v>
      </c>
      <c r="I41" s="79">
        <f t="shared" si="1"/>
        <v>857.34</v>
      </c>
      <c r="J41" s="79">
        <f t="shared" si="2"/>
        <v>0</v>
      </c>
      <c r="K41" s="79">
        <f t="shared" si="3"/>
        <v>0</v>
      </c>
      <c r="L41" s="79">
        <f t="shared" si="4"/>
        <v>0</v>
      </c>
      <c r="M41" s="122"/>
    </row>
    <row r="42" spans="1:13" s="75" customFormat="1" ht="12">
      <c r="A42" s="91" t="s">
        <v>210</v>
      </c>
      <c r="B42" s="92" t="s">
        <v>129</v>
      </c>
      <c r="C42" s="83"/>
      <c r="D42" s="96">
        <v>0</v>
      </c>
      <c r="E42" s="94"/>
      <c r="F42" s="81"/>
      <c r="G42" s="82"/>
      <c r="H42" s="78">
        <f t="shared" si="0"/>
        <v>0</v>
      </c>
      <c r="I42" s="79">
        <f t="shared" si="1"/>
        <v>0</v>
      </c>
      <c r="J42" s="79">
        <f t="shared" si="2"/>
        <v>0</v>
      </c>
      <c r="K42" s="79">
        <f t="shared" si="3"/>
        <v>0</v>
      </c>
      <c r="L42" s="79">
        <f t="shared" si="4"/>
        <v>0</v>
      </c>
      <c r="M42" s="122"/>
    </row>
    <row r="43" spans="1:13" s="75" customFormat="1" ht="60">
      <c r="A43" s="89" t="s">
        <v>211</v>
      </c>
      <c r="B43" s="102" t="s">
        <v>350</v>
      </c>
      <c r="C43" s="83" t="s">
        <v>353</v>
      </c>
      <c r="D43" s="96">
        <v>84.9</v>
      </c>
      <c r="E43" s="97">
        <v>940.54</v>
      </c>
      <c r="F43" s="81">
        <v>338</v>
      </c>
      <c r="G43" s="82">
        <v>176.3</v>
      </c>
      <c r="H43" s="78">
        <f t="shared" si="0"/>
        <v>514.3</v>
      </c>
      <c r="I43" s="79">
        <f t="shared" si="1"/>
        <v>79851.84999999999</v>
      </c>
      <c r="J43" s="79">
        <f t="shared" si="2"/>
        <v>28696.2</v>
      </c>
      <c r="K43" s="79">
        <f t="shared" si="3"/>
        <v>14967.87</v>
      </c>
      <c r="L43" s="79">
        <f t="shared" si="4"/>
        <v>43664.07</v>
      </c>
      <c r="M43" s="122"/>
    </row>
    <row r="44" spans="1:13" s="75" customFormat="1" ht="60">
      <c r="A44" s="89" t="s">
        <v>212</v>
      </c>
      <c r="B44" s="95" t="s">
        <v>351</v>
      </c>
      <c r="C44" s="83" t="s">
        <v>353</v>
      </c>
      <c r="D44" s="96">
        <v>79.3</v>
      </c>
      <c r="E44" s="97">
        <v>940.54</v>
      </c>
      <c r="F44" s="81">
        <v>338</v>
      </c>
      <c r="G44" s="82">
        <v>176.3</v>
      </c>
      <c r="H44" s="78">
        <f t="shared" si="0"/>
        <v>514.3</v>
      </c>
      <c r="I44" s="79">
        <f>E44*D44</f>
        <v>74584.822</v>
      </c>
      <c r="J44" s="79">
        <f t="shared" si="2"/>
        <v>26803.4</v>
      </c>
      <c r="K44" s="79">
        <f t="shared" si="3"/>
        <v>13980.59</v>
      </c>
      <c r="L44" s="79">
        <f t="shared" si="4"/>
        <v>40783.990000000005</v>
      </c>
      <c r="M44" s="122"/>
    </row>
    <row r="45" spans="1:13" s="75" customFormat="1" ht="12">
      <c r="A45" s="91" t="s">
        <v>213</v>
      </c>
      <c r="B45" s="92" t="s">
        <v>130</v>
      </c>
      <c r="C45" s="83"/>
      <c r="D45" s="93">
        <v>0</v>
      </c>
      <c r="E45" s="94"/>
      <c r="F45" s="81"/>
      <c r="G45" s="82"/>
      <c r="H45" s="78">
        <f t="shared" si="0"/>
        <v>0</v>
      </c>
      <c r="I45" s="79">
        <f t="shared" si="1"/>
        <v>0</v>
      </c>
      <c r="J45" s="79">
        <f t="shared" si="2"/>
        <v>0</v>
      </c>
      <c r="K45" s="79">
        <f t="shared" si="3"/>
        <v>0</v>
      </c>
      <c r="L45" s="79">
        <f t="shared" si="4"/>
        <v>0</v>
      </c>
      <c r="M45" s="122"/>
    </row>
    <row r="46" spans="1:13" s="75" customFormat="1" ht="36">
      <c r="A46" s="89" t="s">
        <v>214</v>
      </c>
      <c r="B46" s="95" t="s">
        <v>131</v>
      </c>
      <c r="C46" s="83" t="s">
        <v>353</v>
      </c>
      <c r="D46" s="96">
        <v>52.32</v>
      </c>
      <c r="E46" s="97">
        <v>152</v>
      </c>
      <c r="F46" s="81">
        <v>49.84</v>
      </c>
      <c r="G46" s="82"/>
      <c r="H46" s="78">
        <f t="shared" si="0"/>
        <v>49.84</v>
      </c>
      <c r="I46" s="79">
        <f t="shared" si="1"/>
        <v>7952.64</v>
      </c>
      <c r="J46" s="79">
        <f t="shared" si="2"/>
        <v>2607.63</v>
      </c>
      <c r="K46" s="79">
        <f t="shared" si="3"/>
        <v>0</v>
      </c>
      <c r="L46" s="79">
        <f t="shared" si="4"/>
        <v>2607.63</v>
      </c>
      <c r="M46" s="122"/>
    </row>
    <row r="47" spans="1:13" s="75" customFormat="1" ht="24">
      <c r="A47" s="89" t="s">
        <v>215</v>
      </c>
      <c r="B47" s="95" t="s">
        <v>116</v>
      </c>
      <c r="C47" s="83" t="s">
        <v>353</v>
      </c>
      <c r="D47" s="96">
        <v>40.36</v>
      </c>
      <c r="E47" s="97">
        <v>40</v>
      </c>
      <c r="F47" s="81"/>
      <c r="G47" s="82"/>
      <c r="H47" s="78">
        <f t="shared" si="0"/>
        <v>0</v>
      </c>
      <c r="I47" s="79">
        <f t="shared" si="1"/>
        <v>1614.4</v>
      </c>
      <c r="J47" s="79">
        <f t="shared" si="2"/>
        <v>0</v>
      </c>
      <c r="K47" s="79">
        <f t="shared" si="3"/>
        <v>0</v>
      </c>
      <c r="L47" s="79">
        <f t="shared" si="4"/>
        <v>0</v>
      </c>
      <c r="M47" s="122"/>
    </row>
    <row r="48" spans="1:13" s="75" customFormat="1" ht="12">
      <c r="A48" s="91" t="s">
        <v>216</v>
      </c>
      <c r="B48" s="92" t="s">
        <v>132</v>
      </c>
      <c r="C48" s="83"/>
      <c r="D48" s="93">
        <v>0</v>
      </c>
      <c r="E48" s="101"/>
      <c r="F48" s="81"/>
      <c r="G48" s="82"/>
      <c r="H48" s="78">
        <f t="shared" si="0"/>
        <v>0</v>
      </c>
      <c r="I48" s="79">
        <f t="shared" si="1"/>
        <v>0</v>
      </c>
      <c r="J48" s="79">
        <f t="shared" si="2"/>
        <v>0</v>
      </c>
      <c r="K48" s="79">
        <f t="shared" si="3"/>
        <v>0</v>
      </c>
      <c r="L48" s="79">
        <f t="shared" si="4"/>
        <v>0</v>
      </c>
      <c r="M48" s="122"/>
    </row>
    <row r="49" spans="1:13" s="75" customFormat="1" ht="24">
      <c r="A49" s="89" t="s">
        <v>217</v>
      </c>
      <c r="B49" s="103" t="s">
        <v>119</v>
      </c>
      <c r="C49" s="83" t="s">
        <v>355</v>
      </c>
      <c r="D49" s="96">
        <v>35.02</v>
      </c>
      <c r="E49" s="101">
        <v>25.98</v>
      </c>
      <c r="F49" s="81"/>
      <c r="G49" s="82"/>
      <c r="H49" s="78">
        <f t="shared" si="0"/>
        <v>0</v>
      </c>
      <c r="I49" s="79">
        <f t="shared" si="1"/>
        <v>909.8199999999999</v>
      </c>
      <c r="J49" s="79">
        <f t="shared" si="2"/>
        <v>0</v>
      </c>
      <c r="K49" s="79">
        <f t="shared" si="3"/>
        <v>0</v>
      </c>
      <c r="L49" s="79">
        <f t="shared" si="4"/>
        <v>0</v>
      </c>
      <c r="M49" s="122"/>
    </row>
    <row r="50" spans="1:13" s="75" customFormat="1" ht="36">
      <c r="A50" s="89" t="s">
        <v>218</v>
      </c>
      <c r="B50" s="102" t="s">
        <v>120</v>
      </c>
      <c r="C50" s="83" t="s">
        <v>353</v>
      </c>
      <c r="D50" s="96">
        <v>94.86</v>
      </c>
      <c r="E50" s="101">
        <v>97.44</v>
      </c>
      <c r="F50" s="81"/>
      <c r="G50" s="82"/>
      <c r="H50" s="78">
        <f t="shared" si="0"/>
        <v>0</v>
      </c>
      <c r="I50" s="79">
        <f t="shared" si="1"/>
        <v>9243.16</v>
      </c>
      <c r="J50" s="79">
        <f t="shared" si="2"/>
        <v>0</v>
      </c>
      <c r="K50" s="79">
        <f t="shared" si="3"/>
        <v>0</v>
      </c>
      <c r="L50" s="79">
        <f t="shared" si="4"/>
        <v>0</v>
      </c>
      <c r="M50" s="122"/>
    </row>
    <row r="51" spans="1:13" s="75" customFormat="1" ht="24">
      <c r="A51" s="89" t="s">
        <v>219</v>
      </c>
      <c r="B51" s="95" t="s">
        <v>121</v>
      </c>
      <c r="C51" s="83" t="s">
        <v>353</v>
      </c>
      <c r="D51" s="96">
        <v>9.38</v>
      </c>
      <c r="E51" s="101">
        <v>24.36</v>
      </c>
      <c r="F51" s="81"/>
      <c r="G51" s="82"/>
      <c r="H51" s="78">
        <f t="shared" si="0"/>
        <v>0</v>
      </c>
      <c r="I51" s="79">
        <f t="shared" si="1"/>
        <v>228.5</v>
      </c>
      <c r="J51" s="79">
        <f t="shared" si="2"/>
        <v>0</v>
      </c>
      <c r="K51" s="79">
        <f t="shared" si="3"/>
        <v>0</v>
      </c>
      <c r="L51" s="79">
        <f t="shared" si="4"/>
        <v>0</v>
      </c>
      <c r="M51" s="122"/>
    </row>
    <row r="52" spans="1:13" s="75" customFormat="1" ht="24">
      <c r="A52" s="89" t="s">
        <v>220</v>
      </c>
      <c r="B52" s="95" t="s">
        <v>116</v>
      </c>
      <c r="C52" s="83" t="s">
        <v>353</v>
      </c>
      <c r="D52" s="96">
        <v>40.36</v>
      </c>
      <c r="E52" s="97">
        <v>24.36</v>
      </c>
      <c r="F52" s="81"/>
      <c r="G52" s="82"/>
      <c r="H52" s="78">
        <f t="shared" si="0"/>
        <v>0</v>
      </c>
      <c r="I52" s="79">
        <f t="shared" si="1"/>
        <v>983.17</v>
      </c>
      <c r="J52" s="79">
        <f t="shared" si="2"/>
        <v>0</v>
      </c>
      <c r="K52" s="79">
        <f t="shared" si="3"/>
        <v>0</v>
      </c>
      <c r="L52" s="79">
        <f t="shared" si="4"/>
        <v>0</v>
      </c>
      <c r="M52" s="122"/>
    </row>
    <row r="53" spans="1:13" s="75" customFormat="1" ht="24">
      <c r="A53" s="89" t="s">
        <v>221</v>
      </c>
      <c r="B53" s="95" t="s">
        <v>133</v>
      </c>
      <c r="C53" s="83" t="s">
        <v>353</v>
      </c>
      <c r="D53" s="96">
        <v>38.82</v>
      </c>
      <c r="E53" s="97">
        <v>422.24</v>
      </c>
      <c r="F53" s="81"/>
      <c r="G53" s="82"/>
      <c r="H53" s="78">
        <f t="shared" si="0"/>
        <v>0</v>
      </c>
      <c r="I53" s="79">
        <f t="shared" si="1"/>
        <v>16391.359999999997</v>
      </c>
      <c r="J53" s="79">
        <f t="shared" si="2"/>
        <v>0</v>
      </c>
      <c r="K53" s="79">
        <f t="shared" si="3"/>
        <v>0</v>
      </c>
      <c r="L53" s="79">
        <f t="shared" si="4"/>
        <v>0</v>
      </c>
      <c r="M53" s="122"/>
    </row>
    <row r="54" spans="1:13" s="75" customFormat="1" ht="12">
      <c r="A54" s="91" t="s">
        <v>222</v>
      </c>
      <c r="B54" s="92" t="s">
        <v>134</v>
      </c>
      <c r="C54" s="83"/>
      <c r="D54" s="93">
        <v>0</v>
      </c>
      <c r="E54" s="99"/>
      <c r="F54" s="81"/>
      <c r="G54" s="82"/>
      <c r="H54" s="78">
        <f t="shared" si="0"/>
        <v>0</v>
      </c>
      <c r="I54" s="79">
        <f t="shared" si="1"/>
        <v>0</v>
      </c>
      <c r="J54" s="79">
        <f t="shared" si="2"/>
        <v>0</v>
      </c>
      <c r="K54" s="79">
        <f t="shared" si="3"/>
        <v>0</v>
      </c>
      <c r="L54" s="79">
        <f t="shared" si="4"/>
        <v>0</v>
      </c>
      <c r="M54" s="122"/>
    </row>
    <row r="55" spans="1:13" s="75" customFormat="1" ht="24">
      <c r="A55" s="89" t="s">
        <v>223</v>
      </c>
      <c r="B55" s="103" t="s">
        <v>119</v>
      </c>
      <c r="C55" s="83" t="s">
        <v>355</v>
      </c>
      <c r="D55" s="96">
        <v>35.02</v>
      </c>
      <c r="E55" s="101">
        <v>11.87</v>
      </c>
      <c r="F55" s="81">
        <v>4.28</v>
      </c>
      <c r="G55" s="82"/>
      <c r="H55" s="78">
        <f t="shared" si="0"/>
        <v>4.28</v>
      </c>
      <c r="I55" s="79">
        <f aca="true" t="shared" si="5" ref="I55:I81">E55*D55</f>
        <v>415.6874</v>
      </c>
      <c r="J55" s="79">
        <f aca="true" t="shared" si="6" ref="J55:J81">F55*D55</f>
        <v>149.8856</v>
      </c>
      <c r="K55" s="79">
        <f aca="true" t="shared" si="7" ref="K55:K81">D55*G55</f>
        <v>0</v>
      </c>
      <c r="L55" s="79">
        <f>K55+J55</f>
        <v>149.8856</v>
      </c>
      <c r="M55" s="122"/>
    </row>
    <row r="56" spans="1:13" s="75" customFormat="1" ht="36">
      <c r="A56" s="89" t="s">
        <v>224</v>
      </c>
      <c r="B56" s="102" t="s">
        <v>120</v>
      </c>
      <c r="C56" s="83" t="s">
        <v>353</v>
      </c>
      <c r="D56" s="96">
        <v>94.86</v>
      </c>
      <c r="E56" s="101">
        <v>53.69</v>
      </c>
      <c r="F56" s="81">
        <v>26.8</v>
      </c>
      <c r="G56" s="82"/>
      <c r="H56" s="78">
        <f t="shared" si="0"/>
        <v>26.8</v>
      </c>
      <c r="I56" s="79">
        <f t="shared" si="5"/>
        <v>5093.033399999999</v>
      </c>
      <c r="J56" s="79">
        <f t="shared" si="6"/>
        <v>2542.248</v>
      </c>
      <c r="K56" s="79">
        <f t="shared" si="7"/>
        <v>0</v>
      </c>
      <c r="L56" s="79">
        <f t="shared" si="4"/>
        <v>2542.248</v>
      </c>
      <c r="M56" s="122"/>
    </row>
    <row r="57" spans="1:13" s="75" customFormat="1" ht="36">
      <c r="A57" s="89" t="s">
        <v>225</v>
      </c>
      <c r="B57" s="95" t="s">
        <v>135</v>
      </c>
      <c r="C57" s="83" t="s">
        <v>353</v>
      </c>
      <c r="D57" s="96">
        <v>52.32</v>
      </c>
      <c r="E57" s="97">
        <v>225.6</v>
      </c>
      <c r="F57" s="81">
        <v>87.54</v>
      </c>
      <c r="G57" s="82"/>
      <c r="H57" s="78">
        <f t="shared" si="0"/>
        <v>87.54</v>
      </c>
      <c r="I57" s="79">
        <f t="shared" si="5"/>
        <v>11803.392</v>
      </c>
      <c r="J57" s="79">
        <f t="shared" si="6"/>
        <v>4580.0928</v>
      </c>
      <c r="K57" s="79">
        <f t="shared" si="7"/>
        <v>0</v>
      </c>
      <c r="L57" s="79">
        <f>K57+J57</f>
        <v>4580.0928</v>
      </c>
      <c r="M57" s="122"/>
    </row>
    <row r="58" spans="1:13" s="75" customFormat="1" ht="48">
      <c r="A58" s="89" t="s">
        <v>226</v>
      </c>
      <c r="B58" s="95" t="s">
        <v>126</v>
      </c>
      <c r="C58" s="83" t="s">
        <v>358</v>
      </c>
      <c r="D58" s="96">
        <v>2744.59</v>
      </c>
      <c r="E58" s="101">
        <v>4.88</v>
      </c>
      <c r="F58" s="81">
        <v>5.82</v>
      </c>
      <c r="G58" s="82"/>
      <c r="H58" s="78">
        <f t="shared" si="0"/>
        <v>5.82</v>
      </c>
      <c r="I58" s="79">
        <f t="shared" si="5"/>
        <v>13393.5992</v>
      </c>
      <c r="J58" s="79">
        <f t="shared" si="6"/>
        <v>15973.513800000002</v>
      </c>
      <c r="K58" s="79">
        <f t="shared" si="7"/>
        <v>0</v>
      </c>
      <c r="L58" s="79">
        <f>K58+J58</f>
        <v>15973.513800000002</v>
      </c>
      <c r="M58" s="122"/>
    </row>
    <row r="59" spans="1:13" s="75" customFormat="1" ht="60">
      <c r="A59" s="89" t="s">
        <v>227</v>
      </c>
      <c r="B59" s="95" t="s">
        <v>136</v>
      </c>
      <c r="C59" s="83" t="s">
        <v>355</v>
      </c>
      <c r="D59" s="96">
        <v>97.34</v>
      </c>
      <c r="E59" s="101">
        <v>36</v>
      </c>
      <c r="F59" s="81">
        <v>13.68</v>
      </c>
      <c r="G59" s="82"/>
      <c r="H59" s="78">
        <f t="shared" si="0"/>
        <v>13.68</v>
      </c>
      <c r="I59" s="79">
        <f t="shared" si="5"/>
        <v>3504.2400000000002</v>
      </c>
      <c r="J59" s="79">
        <f t="shared" si="6"/>
        <v>1331.6112</v>
      </c>
      <c r="K59" s="79">
        <f t="shared" si="7"/>
        <v>0</v>
      </c>
      <c r="L59" s="79">
        <f>K59+J59</f>
        <v>1331.6112</v>
      </c>
      <c r="M59" s="122"/>
    </row>
    <row r="60" spans="1:13" s="75" customFormat="1" ht="24">
      <c r="A60" s="89" t="s">
        <v>228</v>
      </c>
      <c r="B60" s="95" t="s">
        <v>121</v>
      </c>
      <c r="C60" s="83" t="s">
        <v>353</v>
      </c>
      <c r="D60" s="96">
        <v>9.38</v>
      </c>
      <c r="E60" s="101">
        <v>451.2</v>
      </c>
      <c r="F60" s="81">
        <v>91.7</v>
      </c>
      <c r="G60" s="82"/>
      <c r="H60" s="78">
        <f t="shared" si="0"/>
        <v>91.7</v>
      </c>
      <c r="I60" s="79">
        <f t="shared" si="5"/>
        <v>4232.256</v>
      </c>
      <c r="J60" s="79">
        <f t="shared" si="6"/>
        <v>860.1460000000001</v>
      </c>
      <c r="K60" s="79">
        <f t="shared" si="7"/>
        <v>0</v>
      </c>
      <c r="L60" s="79">
        <f>K60+J60</f>
        <v>860.1460000000001</v>
      </c>
      <c r="M60" s="122"/>
    </row>
    <row r="61" spans="1:13" s="75" customFormat="1" ht="24">
      <c r="A61" s="89" t="s">
        <v>229</v>
      </c>
      <c r="B61" s="95" t="s">
        <v>116</v>
      </c>
      <c r="C61" s="83" t="s">
        <v>353</v>
      </c>
      <c r="D61" s="96">
        <v>40.36</v>
      </c>
      <c r="E61" s="101">
        <v>451.2</v>
      </c>
      <c r="F61" s="81">
        <v>91.7</v>
      </c>
      <c r="G61" s="82"/>
      <c r="H61" s="78">
        <f t="shared" si="0"/>
        <v>91.7</v>
      </c>
      <c r="I61" s="79">
        <f t="shared" si="5"/>
        <v>18210.432</v>
      </c>
      <c r="J61" s="79">
        <f t="shared" si="6"/>
        <v>3701.012</v>
      </c>
      <c r="K61" s="79">
        <f t="shared" si="7"/>
        <v>0</v>
      </c>
      <c r="L61" s="79">
        <f aca="true" t="shared" si="8" ref="L61:L124">K61+J61</f>
        <v>3701.012</v>
      </c>
      <c r="M61" s="122"/>
    </row>
    <row r="62" spans="1:13" s="75" customFormat="1" ht="24">
      <c r="A62" s="89" t="s">
        <v>230</v>
      </c>
      <c r="B62" s="95" t="s">
        <v>137</v>
      </c>
      <c r="C62" s="83" t="s">
        <v>353</v>
      </c>
      <c r="D62" s="96">
        <v>119.38</v>
      </c>
      <c r="E62" s="97">
        <v>100</v>
      </c>
      <c r="F62" s="81">
        <v>44</v>
      </c>
      <c r="G62" s="82"/>
      <c r="H62" s="78">
        <f t="shared" si="0"/>
        <v>44</v>
      </c>
      <c r="I62" s="79">
        <f t="shared" si="5"/>
        <v>11938</v>
      </c>
      <c r="J62" s="79">
        <f t="shared" si="6"/>
        <v>5252.719999999999</v>
      </c>
      <c r="K62" s="79">
        <f t="shared" si="7"/>
        <v>0</v>
      </c>
      <c r="L62" s="79">
        <f t="shared" si="8"/>
        <v>5252.719999999999</v>
      </c>
      <c r="M62" s="122"/>
    </row>
    <row r="63" spans="1:13" s="75" customFormat="1" ht="36">
      <c r="A63" s="89" t="s">
        <v>231</v>
      </c>
      <c r="B63" s="95" t="s">
        <v>138</v>
      </c>
      <c r="C63" s="83" t="s">
        <v>353</v>
      </c>
      <c r="D63" s="96">
        <v>76.5</v>
      </c>
      <c r="E63" s="97">
        <v>100</v>
      </c>
      <c r="F63" s="81"/>
      <c r="G63" s="82"/>
      <c r="H63" s="78">
        <f t="shared" si="0"/>
        <v>0</v>
      </c>
      <c r="I63" s="79">
        <f t="shared" si="5"/>
        <v>7650</v>
      </c>
      <c r="J63" s="79">
        <f t="shared" si="6"/>
        <v>0</v>
      </c>
      <c r="K63" s="79">
        <f t="shared" si="7"/>
        <v>0</v>
      </c>
      <c r="L63" s="79">
        <f t="shared" si="8"/>
        <v>0</v>
      </c>
      <c r="M63" s="122"/>
    </row>
    <row r="64" spans="1:13" s="75" customFormat="1" ht="36">
      <c r="A64" s="89" t="s">
        <v>232</v>
      </c>
      <c r="B64" s="95" t="s">
        <v>139</v>
      </c>
      <c r="C64" s="83" t="s">
        <v>353</v>
      </c>
      <c r="D64" s="96">
        <v>46.36</v>
      </c>
      <c r="E64" s="97">
        <v>100</v>
      </c>
      <c r="F64" s="81">
        <v>40</v>
      </c>
      <c r="G64" s="82"/>
      <c r="H64" s="78">
        <f t="shared" si="0"/>
        <v>40</v>
      </c>
      <c r="I64" s="79">
        <f t="shared" si="5"/>
        <v>4636</v>
      </c>
      <c r="J64" s="79">
        <f t="shared" si="6"/>
        <v>1854.4</v>
      </c>
      <c r="K64" s="79">
        <f t="shared" si="7"/>
        <v>0</v>
      </c>
      <c r="L64" s="79">
        <f t="shared" si="8"/>
        <v>1854.4</v>
      </c>
      <c r="M64" s="122"/>
    </row>
    <row r="65" spans="1:13" s="75" customFormat="1" ht="48">
      <c r="A65" s="89" t="s">
        <v>233</v>
      </c>
      <c r="B65" s="103" t="s">
        <v>140</v>
      </c>
      <c r="C65" s="83" t="s">
        <v>357</v>
      </c>
      <c r="D65" s="104">
        <v>6.15</v>
      </c>
      <c r="E65" s="105">
        <v>100</v>
      </c>
      <c r="F65" s="81"/>
      <c r="G65" s="82"/>
      <c r="H65" s="78">
        <f t="shared" si="0"/>
        <v>0</v>
      </c>
      <c r="I65" s="79">
        <f t="shared" si="5"/>
        <v>615</v>
      </c>
      <c r="J65" s="79">
        <f t="shared" si="6"/>
        <v>0</v>
      </c>
      <c r="K65" s="79">
        <f t="shared" si="7"/>
        <v>0</v>
      </c>
      <c r="L65" s="79">
        <f t="shared" si="8"/>
        <v>0</v>
      </c>
      <c r="M65" s="122"/>
    </row>
    <row r="66" spans="1:13" s="75" customFormat="1" ht="36">
      <c r="A66" s="89" t="s">
        <v>234</v>
      </c>
      <c r="B66" s="95" t="s">
        <v>141</v>
      </c>
      <c r="C66" s="83" t="s">
        <v>356</v>
      </c>
      <c r="D66" s="96">
        <v>118.38</v>
      </c>
      <c r="E66" s="101">
        <v>10</v>
      </c>
      <c r="F66" s="81"/>
      <c r="G66" s="82"/>
      <c r="H66" s="78">
        <f t="shared" si="0"/>
        <v>0</v>
      </c>
      <c r="I66" s="79">
        <f t="shared" si="5"/>
        <v>1183.8</v>
      </c>
      <c r="J66" s="79">
        <f t="shared" si="6"/>
        <v>0</v>
      </c>
      <c r="K66" s="79">
        <f t="shared" si="7"/>
        <v>0</v>
      </c>
      <c r="L66" s="79">
        <f t="shared" si="8"/>
        <v>0</v>
      </c>
      <c r="M66" s="122"/>
    </row>
    <row r="67" spans="1:13" s="75" customFormat="1" ht="48">
      <c r="A67" s="89" t="s">
        <v>235</v>
      </c>
      <c r="B67" s="95" t="s">
        <v>142</v>
      </c>
      <c r="C67" s="83" t="s">
        <v>360</v>
      </c>
      <c r="D67" s="96">
        <v>100.9</v>
      </c>
      <c r="E67" s="101">
        <v>6</v>
      </c>
      <c r="F67" s="81"/>
      <c r="G67" s="82"/>
      <c r="H67" s="78">
        <f t="shared" si="0"/>
        <v>0</v>
      </c>
      <c r="I67" s="79">
        <f t="shared" si="5"/>
        <v>605.4000000000001</v>
      </c>
      <c r="J67" s="79">
        <f t="shared" si="6"/>
        <v>0</v>
      </c>
      <c r="K67" s="79">
        <f t="shared" si="7"/>
        <v>0</v>
      </c>
      <c r="L67" s="79">
        <f t="shared" si="8"/>
        <v>0</v>
      </c>
      <c r="M67" s="122"/>
    </row>
    <row r="68" spans="1:13" s="75" customFormat="1" ht="48">
      <c r="A68" s="89" t="s">
        <v>236</v>
      </c>
      <c r="B68" s="95" t="s">
        <v>143</v>
      </c>
      <c r="C68" s="83" t="s">
        <v>359</v>
      </c>
      <c r="D68" s="96">
        <v>201.52</v>
      </c>
      <c r="E68" s="101">
        <v>10</v>
      </c>
      <c r="F68" s="81"/>
      <c r="G68" s="82"/>
      <c r="H68" s="78">
        <f t="shared" si="0"/>
        <v>0</v>
      </c>
      <c r="I68" s="79">
        <f t="shared" si="5"/>
        <v>2015.2</v>
      </c>
      <c r="J68" s="79">
        <f t="shared" si="6"/>
        <v>0</v>
      </c>
      <c r="K68" s="79">
        <f t="shared" si="7"/>
        <v>0</v>
      </c>
      <c r="L68" s="79">
        <f t="shared" si="8"/>
        <v>0</v>
      </c>
      <c r="M68" s="122"/>
    </row>
    <row r="69" spans="1:13" s="75" customFormat="1" ht="36">
      <c r="A69" s="89" t="s">
        <v>237</v>
      </c>
      <c r="B69" s="95" t="s">
        <v>144</v>
      </c>
      <c r="C69" s="83" t="s">
        <v>356</v>
      </c>
      <c r="D69" s="96">
        <v>17.5</v>
      </c>
      <c r="E69" s="101">
        <v>6</v>
      </c>
      <c r="F69" s="81"/>
      <c r="G69" s="82"/>
      <c r="H69" s="78">
        <f t="shared" si="0"/>
        <v>0</v>
      </c>
      <c r="I69" s="79">
        <f t="shared" si="5"/>
        <v>105</v>
      </c>
      <c r="J69" s="79">
        <f t="shared" si="6"/>
        <v>0</v>
      </c>
      <c r="K69" s="79">
        <f t="shared" si="7"/>
        <v>0</v>
      </c>
      <c r="L69" s="79">
        <f t="shared" si="8"/>
        <v>0</v>
      </c>
      <c r="M69" s="122"/>
    </row>
    <row r="70" spans="1:13" s="75" customFormat="1" ht="36">
      <c r="A70" s="89" t="s">
        <v>238</v>
      </c>
      <c r="B70" s="103" t="s">
        <v>145</v>
      </c>
      <c r="C70" s="83" t="s">
        <v>357</v>
      </c>
      <c r="D70" s="104">
        <v>13.74</v>
      </c>
      <c r="E70" s="80">
        <v>100</v>
      </c>
      <c r="F70" s="81"/>
      <c r="G70" s="82"/>
      <c r="H70" s="78">
        <f t="shared" si="0"/>
        <v>0</v>
      </c>
      <c r="I70" s="79">
        <f t="shared" si="5"/>
        <v>1374</v>
      </c>
      <c r="J70" s="79">
        <f t="shared" si="6"/>
        <v>0</v>
      </c>
      <c r="K70" s="79">
        <f t="shared" si="7"/>
        <v>0</v>
      </c>
      <c r="L70" s="79">
        <f t="shared" si="8"/>
        <v>0</v>
      </c>
      <c r="M70" s="122"/>
    </row>
    <row r="71" spans="1:13" s="75" customFormat="1" ht="36">
      <c r="A71" s="89" t="s">
        <v>239</v>
      </c>
      <c r="B71" s="95" t="s">
        <v>146</v>
      </c>
      <c r="C71" s="83" t="s">
        <v>357</v>
      </c>
      <c r="D71" s="96">
        <v>25.17</v>
      </c>
      <c r="E71" s="101">
        <v>30</v>
      </c>
      <c r="F71" s="81"/>
      <c r="G71" s="82"/>
      <c r="H71" s="78">
        <f t="shared" si="0"/>
        <v>0</v>
      </c>
      <c r="I71" s="79">
        <f t="shared" si="5"/>
        <v>755.1</v>
      </c>
      <c r="J71" s="79">
        <f t="shared" si="6"/>
        <v>0</v>
      </c>
      <c r="K71" s="79">
        <f t="shared" si="7"/>
        <v>0</v>
      </c>
      <c r="L71" s="79">
        <f t="shared" si="8"/>
        <v>0</v>
      </c>
      <c r="M71" s="122"/>
    </row>
    <row r="72" spans="1:13" s="75" customFormat="1" ht="48">
      <c r="A72" s="89" t="s">
        <v>240</v>
      </c>
      <c r="B72" s="102" t="s">
        <v>147</v>
      </c>
      <c r="C72" s="83" t="s">
        <v>357</v>
      </c>
      <c r="D72" s="96">
        <v>33.7</v>
      </c>
      <c r="E72" s="101">
        <v>40</v>
      </c>
      <c r="F72" s="81"/>
      <c r="G72" s="82"/>
      <c r="H72" s="78">
        <f t="shared" si="0"/>
        <v>0</v>
      </c>
      <c r="I72" s="79">
        <f t="shared" si="5"/>
        <v>1348</v>
      </c>
      <c r="J72" s="79">
        <f t="shared" si="6"/>
        <v>0</v>
      </c>
      <c r="K72" s="79">
        <f t="shared" si="7"/>
        <v>0</v>
      </c>
      <c r="L72" s="79">
        <f t="shared" si="8"/>
        <v>0</v>
      </c>
      <c r="M72" s="122"/>
    </row>
    <row r="73" spans="1:13" s="75" customFormat="1" ht="36">
      <c r="A73" s="89" t="s">
        <v>241</v>
      </c>
      <c r="B73" s="95" t="s">
        <v>148</v>
      </c>
      <c r="C73" s="83" t="s">
        <v>356</v>
      </c>
      <c r="D73" s="96">
        <v>69.37</v>
      </c>
      <c r="E73" s="101">
        <v>12</v>
      </c>
      <c r="F73" s="81"/>
      <c r="G73" s="82"/>
      <c r="H73" s="78">
        <f t="shared" si="0"/>
        <v>0</v>
      </c>
      <c r="I73" s="79">
        <f t="shared" si="5"/>
        <v>832.44</v>
      </c>
      <c r="J73" s="79">
        <f t="shared" si="6"/>
        <v>0</v>
      </c>
      <c r="K73" s="79">
        <f t="shared" si="7"/>
        <v>0</v>
      </c>
      <c r="L73" s="79">
        <f t="shared" si="8"/>
        <v>0</v>
      </c>
      <c r="M73" s="122"/>
    </row>
    <row r="74" spans="1:13" s="75" customFormat="1" ht="48">
      <c r="A74" s="89" t="s">
        <v>242</v>
      </c>
      <c r="B74" s="95" t="s">
        <v>149</v>
      </c>
      <c r="C74" s="83" t="s">
        <v>356</v>
      </c>
      <c r="D74" s="96">
        <v>90.03</v>
      </c>
      <c r="E74" s="101">
        <v>4</v>
      </c>
      <c r="F74" s="81"/>
      <c r="G74" s="82"/>
      <c r="H74" s="78">
        <f aca="true" t="shared" si="9" ref="H74:H137">G74+F74</f>
        <v>0</v>
      </c>
      <c r="I74" s="79">
        <f t="shared" si="5"/>
        <v>360.12</v>
      </c>
      <c r="J74" s="79">
        <f t="shared" si="6"/>
        <v>0</v>
      </c>
      <c r="K74" s="79">
        <f t="shared" si="7"/>
        <v>0</v>
      </c>
      <c r="L74" s="79">
        <f t="shared" si="8"/>
        <v>0</v>
      </c>
      <c r="M74" s="122"/>
    </row>
    <row r="75" spans="1:13" s="75" customFormat="1" ht="36">
      <c r="A75" s="89" t="s">
        <v>243</v>
      </c>
      <c r="B75" s="95" t="s">
        <v>150</v>
      </c>
      <c r="C75" s="83" t="s">
        <v>356</v>
      </c>
      <c r="D75" s="96">
        <v>94.92</v>
      </c>
      <c r="E75" s="101">
        <v>4</v>
      </c>
      <c r="F75" s="81"/>
      <c r="G75" s="82"/>
      <c r="H75" s="78">
        <f t="shared" si="9"/>
        <v>0</v>
      </c>
      <c r="I75" s="79">
        <f t="shared" si="5"/>
        <v>379.68</v>
      </c>
      <c r="J75" s="79">
        <f t="shared" si="6"/>
        <v>0</v>
      </c>
      <c r="K75" s="79">
        <f t="shared" si="7"/>
        <v>0</v>
      </c>
      <c r="L75" s="79">
        <f t="shared" si="8"/>
        <v>0</v>
      </c>
      <c r="M75" s="122"/>
    </row>
    <row r="76" spans="1:13" s="75" customFormat="1" ht="36">
      <c r="A76" s="89" t="s">
        <v>244</v>
      </c>
      <c r="B76" s="102" t="s">
        <v>151</v>
      </c>
      <c r="C76" s="83" t="s">
        <v>356</v>
      </c>
      <c r="D76" s="96">
        <v>100.88</v>
      </c>
      <c r="E76" s="101">
        <v>4</v>
      </c>
      <c r="F76" s="81"/>
      <c r="G76" s="82"/>
      <c r="H76" s="78">
        <f t="shared" si="9"/>
        <v>0</v>
      </c>
      <c r="I76" s="79">
        <f t="shared" si="5"/>
        <v>403.52</v>
      </c>
      <c r="J76" s="79">
        <f t="shared" si="6"/>
        <v>0</v>
      </c>
      <c r="K76" s="79">
        <f t="shared" si="7"/>
        <v>0</v>
      </c>
      <c r="L76" s="79">
        <f t="shared" si="8"/>
        <v>0</v>
      </c>
      <c r="M76" s="122"/>
    </row>
    <row r="77" spans="1:13" s="75" customFormat="1" ht="36">
      <c r="A77" s="89" t="s">
        <v>245</v>
      </c>
      <c r="B77" s="95" t="s">
        <v>152</v>
      </c>
      <c r="C77" s="83" t="s">
        <v>356</v>
      </c>
      <c r="D77" s="96">
        <v>134.22</v>
      </c>
      <c r="E77" s="101">
        <v>4</v>
      </c>
      <c r="F77" s="81"/>
      <c r="G77" s="82"/>
      <c r="H77" s="78">
        <f t="shared" si="9"/>
        <v>0</v>
      </c>
      <c r="I77" s="79">
        <f t="shared" si="5"/>
        <v>536.88</v>
      </c>
      <c r="J77" s="79">
        <f t="shared" si="6"/>
        <v>0</v>
      </c>
      <c r="K77" s="79">
        <f t="shared" si="7"/>
        <v>0</v>
      </c>
      <c r="L77" s="79">
        <f t="shared" si="8"/>
        <v>0</v>
      </c>
      <c r="M77" s="122"/>
    </row>
    <row r="78" spans="1:13" s="75" customFormat="1" ht="48">
      <c r="A78" s="89" t="s">
        <v>246</v>
      </c>
      <c r="B78" s="95" t="s">
        <v>153</v>
      </c>
      <c r="C78" s="83" t="s">
        <v>356</v>
      </c>
      <c r="D78" s="96">
        <v>311.79</v>
      </c>
      <c r="E78" s="101">
        <v>4</v>
      </c>
      <c r="F78" s="81"/>
      <c r="G78" s="82"/>
      <c r="H78" s="78">
        <f t="shared" si="9"/>
        <v>0</v>
      </c>
      <c r="I78" s="79">
        <f t="shared" si="5"/>
        <v>1247.16</v>
      </c>
      <c r="J78" s="79">
        <f t="shared" si="6"/>
        <v>0</v>
      </c>
      <c r="K78" s="79">
        <f t="shared" si="7"/>
        <v>0</v>
      </c>
      <c r="L78" s="79">
        <f t="shared" si="8"/>
        <v>0</v>
      </c>
      <c r="M78" s="122"/>
    </row>
    <row r="79" spans="1:13" s="75" customFormat="1" ht="36">
      <c r="A79" s="89" t="s">
        <v>247</v>
      </c>
      <c r="B79" s="102" t="s">
        <v>154</v>
      </c>
      <c r="C79" s="83" t="s">
        <v>356</v>
      </c>
      <c r="D79" s="96">
        <v>415.4</v>
      </c>
      <c r="E79" s="101">
        <v>4</v>
      </c>
      <c r="F79" s="81"/>
      <c r="G79" s="82"/>
      <c r="H79" s="78">
        <f t="shared" si="9"/>
        <v>0</v>
      </c>
      <c r="I79" s="79">
        <f t="shared" si="5"/>
        <v>1661.6</v>
      </c>
      <c r="J79" s="79">
        <f t="shared" si="6"/>
        <v>0</v>
      </c>
      <c r="K79" s="79">
        <f t="shared" si="7"/>
        <v>0</v>
      </c>
      <c r="L79" s="79">
        <f t="shared" si="8"/>
        <v>0</v>
      </c>
      <c r="M79" s="122"/>
    </row>
    <row r="80" spans="1:13" s="75" customFormat="1" ht="48">
      <c r="A80" s="89" t="s">
        <v>248</v>
      </c>
      <c r="B80" s="95" t="s">
        <v>155</v>
      </c>
      <c r="C80" s="83" t="s">
        <v>356</v>
      </c>
      <c r="D80" s="96">
        <v>87.52</v>
      </c>
      <c r="E80" s="101">
        <v>2</v>
      </c>
      <c r="F80" s="81"/>
      <c r="G80" s="82"/>
      <c r="H80" s="78">
        <f t="shared" si="9"/>
        <v>0</v>
      </c>
      <c r="I80" s="79">
        <f t="shared" si="5"/>
        <v>175.04</v>
      </c>
      <c r="J80" s="79">
        <f t="shared" si="6"/>
        <v>0</v>
      </c>
      <c r="K80" s="79">
        <f t="shared" si="7"/>
        <v>0</v>
      </c>
      <c r="L80" s="79">
        <f t="shared" si="8"/>
        <v>0</v>
      </c>
      <c r="M80" s="122"/>
    </row>
    <row r="81" spans="1:13" s="75" customFormat="1" ht="24">
      <c r="A81" s="89" t="s">
        <v>249</v>
      </c>
      <c r="B81" s="95" t="s">
        <v>156</v>
      </c>
      <c r="C81" s="83" t="s">
        <v>356</v>
      </c>
      <c r="D81" s="96">
        <v>177.44</v>
      </c>
      <c r="E81" s="101">
        <v>8</v>
      </c>
      <c r="F81" s="81"/>
      <c r="G81" s="82"/>
      <c r="H81" s="78">
        <f t="shared" si="9"/>
        <v>0</v>
      </c>
      <c r="I81" s="79">
        <f t="shared" si="5"/>
        <v>1419.52</v>
      </c>
      <c r="J81" s="79">
        <f t="shared" si="6"/>
        <v>0</v>
      </c>
      <c r="K81" s="79">
        <f t="shared" si="7"/>
        <v>0</v>
      </c>
      <c r="L81" s="79">
        <f t="shared" si="8"/>
        <v>0</v>
      </c>
      <c r="M81" s="122"/>
    </row>
    <row r="82" spans="1:13" s="75" customFormat="1" ht="12">
      <c r="A82" s="106" t="s">
        <v>250</v>
      </c>
      <c r="B82" s="107" t="s">
        <v>157</v>
      </c>
      <c r="C82" s="83"/>
      <c r="D82" s="108">
        <v>0</v>
      </c>
      <c r="E82" s="109"/>
      <c r="F82" s="81"/>
      <c r="G82" s="82"/>
      <c r="H82" s="78">
        <f t="shared" si="9"/>
        <v>0</v>
      </c>
      <c r="I82" s="79">
        <f aca="true" t="shared" si="10" ref="I82:I122">ROUNDUP((E82*D82),2)</f>
        <v>0</v>
      </c>
      <c r="J82" s="79">
        <f aca="true" t="shared" si="11" ref="J82:J122">ROUNDUP((F82*D82),2)</f>
        <v>0</v>
      </c>
      <c r="K82" s="79">
        <f aca="true" t="shared" si="12" ref="K82:K122">ROUNDUP((D82*G82),2)</f>
        <v>0</v>
      </c>
      <c r="L82" s="79">
        <f t="shared" si="8"/>
        <v>0</v>
      </c>
      <c r="M82" s="122"/>
    </row>
    <row r="83" spans="1:13" s="75" customFormat="1" ht="24">
      <c r="A83" s="110" t="s">
        <v>251</v>
      </c>
      <c r="B83" s="103" t="s">
        <v>158</v>
      </c>
      <c r="C83" s="83" t="s">
        <v>355</v>
      </c>
      <c r="D83" s="104">
        <v>35.02</v>
      </c>
      <c r="E83" s="80">
        <v>24</v>
      </c>
      <c r="F83" s="81"/>
      <c r="G83" s="82"/>
      <c r="H83" s="78">
        <f t="shared" si="9"/>
        <v>0</v>
      </c>
      <c r="I83" s="79">
        <f t="shared" si="10"/>
        <v>840.48</v>
      </c>
      <c r="J83" s="79">
        <f t="shared" si="11"/>
        <v>0</v>
      </c>
      <c r="K83" s="79">
        <f t="shared" si="12"/>
        <v>0</v>
      </c>
      <c r="L83" s="79">
        <f t="shared" si="8"/>
        <v>0</v>
      </c>
      <c r="M83" s="122"/>
    </row>
    <row r="84" spans="1:13" s="75" customFormat="1" ht="36">
      <c r="A84" s="110" t="s">
        <v>252</v>
      </c>
      <c r="B84" s="95" t="s">
        <v>135</v>
      </c>
      <c r="C84" s="83" t="s">
        <v>353</v>
      </c>
      <c r="D84" s="96">
        <v>52.32</v>
      </c>
      <c r="E84" s="97">
        <v>36</v>
      </c>
      <c r="F84" s="81"/>
      <c r="G84" s="82"/>
      <c r="H84" s="78">
        <f t="shared" si="9"/>
        <v>0</v>
      </c>
      <c r="I84" s="79">
        <f t="shared" si="10"/>
        <v>1883.52</v>
      </c>
      <c r="J84" s="79">
        <f t="shared" si="11"/>
        <v>0</v>
      </c>
      <c r="K84" s="79">
        <f t="shared" si="12"/>
        <v>0</v>
      </c>
      <c r="L84" s="79">
        <f t="shared" si="8"/>
        <v>0</v>
      </c>
      <c r="M84" s="122"/>
    </row>
    <row r="85" spans="1:13" s="75" customFormat="1" ht="24">
      <c r="A85" s="110" t="s">
        <v>253</v>
      </c>
      <c r="B85" s="95" t="s">
        <v>121</v>
      </c>
      <c r="C85" s="83" t="s">
        <v>353</v>
      </c>
      <c r="D85" s="96">
        <v>9.38</v>
      </c>
      <c r="E85" s="101">
        <v>36</v>
      </c>
      <c r="F85" s="81"/>
      <c r="G85" s="82"/>
      <c r="H85" s="78">
        <f t="shared" si="9"/>
        <v>0</v>
      </c>
      <c r="I85" s="79">
        <f t="shared" si="10"/>
        <v>337.68</v>
      </c>
      <c r="J85" s="79">
        <f t="shared" si="11"/>
        <v>0</v>
      </c>
      <c r="K85" s="79">
        <f t="shared" si="12"/>
        <v>0</v>
      </c>
      <c r="L85" s="79">
        <f t="shared" si="8"/>
        <v>0</v>
      </c>
      <c r="M85" s="122"/>
    </row>
    <row r="86" spans="1:13" s="75" customFormat="1" ht="24">
      <c r="A86" s="110" t="s">
        <v>254</v>
      </c>
      <c r="B86" s="95" t="s">
        <v>116</v>
      </c>
      <c r="C86" s="83" t="s">
        <v>353</v>
      </c>
      <c r="D86" s="96">
        <v>40.36</v>
      </c>
      <c r="E86" s="101">
        <v>36</v>
      </c>
      <c r="F86" s="81"/>
      <c r="G86" s="82"/>
      <c r="H86" s="78">
        <f t="shared" si="9"/>
        <v>0</v>
      </c>
      <c r="I86" s="79">
        <f t="shared" si="10"/>
        <v>1452.96</v>
      </c>
      <c r="J86" s="79">
        <f t="shared" si="11"/>
        <v>0</v>
      </c>
      <c r="K86" s="79">
        <f t="shared" si="12"/>
        <v>0</v>
      </c>
      <c r="L86" s="79">
        <f t="shared" si="8"/>
        <v>0</v>
      </c>
      <c r="M86" s="122"/>
    </row>
    <row r="87" spans="1:13" s="75" customFormat="1" ht="24">
      <c r="A87" s="110" t="s">
        <v>255</v>
      </c>
      <c r="B87" s="95" t="s">
        <v>137</v>
      </c>
      <c r="C87" s="83" t="s">
        <v>353</v>
      </c>
      <c r="D87" s="96">
        <v>119.38</v>
      </c>
      <c r="E87" s="97">
        <v>12</v>
      </c>
      <c r="F87" s="81"/>
      <c r="G87" s="82"/>
      <c r="H87" s="78">
        <f t="shared" si="9"/>
        <v>0</v>
      </c>
      <c r="I87" s="79">
        <f t="shared" si="10"/>
        <v>1432.56</v>
      </c>
      <c r="J87" s="79">
        <f t="shared" si="11"/>
        <v>0</v>
      </c>
      <c r="K87" s="79">
        <f t="shared" si="12"/>
        <v>0</v>
      </c>
      <c r="L87" s="79">
        <f t="shared" si="8"/>
        <v>0</v>
      </c>
      <c r="M87" s="122"/>
    </row>
    <row r="88" spans="1:13" s="75" customFormat="1" ht="48">
      <c r="A88" s="110" t="s">
        <v>256</v>
      </c>
      <c r="B88" s="102" t="s">
        <v>147</v>
      </c>
      <c r="C88" s="83" t="s">
        <v>357</v>
      </c>
      <c r="D88" s="96">
        <v>33.7</v>
      </c>
      <c r="E88" s="101">
        <v>20</v>
      </c>
      <c r="F88" s="81"/>
      <c r="G88" s="82"/>
      <c r="H88" s="78">
        <f t="shared" si="9"/>
        <v>0</v>
      </c>
      <c r="I88" s="79">
        <f t="shared" si="10"/>
        <v>674</v>
      </c>
      <c r="J88" s="79">
        <f t="shared" si="11"/>
        <v>0</v>
      </c>
      <c r="K88" s="79">
        <f t="shared" si="12"/>
        <v>0</v>
      </c>
      <c r="L88" s="79">
        <f t="shared" si="8"/>
        <v>0</v>
      </c>
      <c r="M88" s="122"/>
    </row>
    <row r="89" spans="1:13" s="75" customFormat="1" ht="12">
      <c r="A89" s="91" t="s">
        <v>257</v>
      </c>
      <c r="B89" s="92" t="s">
        <v>159</v>
      </c>
      <c r="C89" s="83"/>
      <c r="D89" s="104">
        <v>0</v>
      </c>
      <c r="E89" s="97"/>
      <c r="F89" s="81"/>
      <c r="G89" s="82"/>
      <c r="H89" s="78">
        <f t="shared" si="9"/>
        <v>0</v>
      </c>
      <c r="I89" s="79">
        <f t="shared" si="10"/>
        <v>0</v>
      </c>
      <c r="J89" s="79">
        <f t="shared" si="11"/>
        <v>0</v>
      </c>
      <c r="K89" s="79">
        <f t="shared" si="12"/>
        <v>0</v>
      </c>
      <c r="L89" s="79">
        <f t="shared" si="8"/>
        <v>0</v>
      </c>
      <c r="M89" s="122"/>
    </row>
    <row r="90" spans="1:13" s="75" customFormat="1" ht="24">
      <c r="A90" s="89" t="s">
        <v>258</v>
      </c>
      <c r="B90" s="103" t="s">
        <v>158</v>
      </c>
      <c r="C90" s="83" t="s">
        <v>355</v>
      </c>
      <c r="D90" s="96">
        <v>35.02</v>
      </c>
      <c r="E90" s="101">
        <v>4.48</v>
      </c>
      <c r="F90" s="81">
        <v>9.7</v>
      </c>
      <c r="G90" s="82"/>
      <c r="H90" s="78">
        <f t="shared" si="9"/>
        <v>9.7</v>
      </c>
      <c r="I90" s="79">
        <f t="shared" si="10"/>
        <v>156.89</v>
      </c>
      <c r="J90" s="79">
        <f t="shared" si="11"/>
        <v>339.7</v>
      </c>
      <c r="K90" s="79">
        <f t="shared" si="12"/>
        <v>0</v>
      </c>
      <c r="L90" s="79">
        <f t="shared" si="8"/>
        <v>339.7</v>
      </c>
      <c r="M90" s="122"/>
    </row>
    <row r="91" spans="1:13" s="75" customFormat="1" ht="48">
      <c r="A91" s="89" t="s">
        <v>259</v>
      </c>
      <c r="B91" s="95" t="s">
        <v>126</v>
      </c>
      <c r="C91" s="83" t="s">
        <v>358</v>
      </c>
      <c r="D91" s="96">
        <v>2744.59</v>
      </c>
      <c r="E91" s="101">
        <v>3.52</v>
      </c>
      <c r="F91" s="81">
        <v>4.41</v>
      </c>
      <c r="G91" s="82"/>
      <c r="H91" s="78">
        <f t="shared" si="9"/>
        <v>4.41</v>
      </c>
      <c r="I91" s="79">
        <f t="shared" si="10"/>
        <v>9660.960000000001</v>
      </c>
      <c r="J91" s="79">
        <f t="shared" si="11"/>
        <v>12103.65</v>
      </c>
      <c r="K91" s="79">
        <f t="shared" si="12"/>
        <v>0</v>
      </c>
      <c r="L91" s="79">
        <f t="shared" si="8"/>
        <v>12103.65</v>
      </c>
      <c r="M91" s="122"/>
    </row>
    <row r="92" spans="1:13" s="75" customFormat="1" ht="36">
      <c r="A92" s="89" t="s">
        <v>260</v>
      </c>
      <c r="B92" s="102" t="s">
        <v>120</v>
      </c>
      <c r="C92" s="83" t="s">
        <v>353</v>
      </c>
      <c r="D92" s="96">
        <v>94.86</v>
      </c>
      <c r="E92" s="101">
        <v>19.6</v>
      </c>
      <c r="F92" s="81">
        <v>35.13</v>
      </c>
      <c r="G92" s="82"/>
      <c r="H92" s="78">
        <f t="shared" si="9"/>
        <v>35.13</v>
      </c>
      <c r="I92" s="79">
        <f t="shared" si="10"/>
        <v>1859.26</v>
      </c>
      <c r="J92" s="79">
        <f t="shared" si="11"/>
        <v>3332.44</v>
      </c>
      <c r="K92" s="79">
        <f t="shared" si="12"/>
        <v>0</v>
      </c>
      <c r="L92" s="79">
        <f t="shared" si="8"/>
        <v>3332.44</v>
      </c>
      <c r="M92" s="122"/>
    </row>
    <row r="93" spans="1:13" s="75" customFormat="1" ht="36">
      <c r="A93" s="89" t="s">
        <v>261</v>
      </c>
      <c r="B93" s="95" t="s">
        <v>135</v>
      </c>
      <c r="C93" s="83" t="s">
        <v>353</v>
      </c>
      <c r="D93" s="96">
        <v>52.32</v>
      </c>
      <c r="E93" s="97">
        <v>132</v>
      </c>
      <c r="F93" s="81">
        <v>63.01</v>
      </c>
      <c r="G93" s="82"/>
      <c r="H93" s="78">
        <f t="shared" si="9"/>
        <v>63.01</v>
      </c>
      <c r="I93" s="79">
        <f t="shared" si="10"/>
        <v>6906.24</v>
      </c>
      <c r="J93" s="79">
        <f t="shared" si="11"/>
        <v>3296.69</v>
      </c>
      <c r="K93" s="79">
        <f t="shared" si="12"/>
        <v>0</v>
      </c>
      <c r="L93" s="79">
        <f t="shared" si="8"/>
        <v>3296.69</v>
      </c>
      <c r="M93" s="122"/>
    </row>
    <row r="94" spans="1:13" s="75" customFormat="1" ht="60">
      <c r="A94" s="89" t="s">
        <v>262</v>
      </c>
      <c r="B94" s="95" t="s">
        <v>136</v>
      </c>
      <c r="C94" s="83" t="s">
        <v>355</v>
      </c>
      <c r="D94" s="96">
        <v>97.34</v>
      </c>
      <c r="E94" s="101">
        <v>7.5</v>
      </c>
      <c r="F94" s="81">
        <v>4.18</v>
      </c>
      <c r="G94" s="82"/>
      <c r="H94" s="78">
        <f t="shared" si="9"/>
        <v>4.18</v>
      </c>
      <c r="I94" s="79">
        <f t="shared" si="10"/>
        <v>730.05</v>
      </c>
      <c r="J94" s="79">
        <f t="shared" si="11"/>
        <v>406.89</v>
      </c>
      <c r="K94" s="79">
        <f t="shared" si="12"/>
        <v>0</v>
      </c>
      <c r="L94" s="79">
        <f t="shared" si="8"/>
        <v>406.89</v>
      </c>
      <c r="M94" s="122"/>
    </row>
    <row r="95" spans="1:13" s="75" customFormat="1" ht="24">
      <c r="A95" s="89" t="s">
        <v>263</v>
      </c>
      <c r="B95" s="95" t="s">
        <v>121</v>
      </c>
      <c r="C95" s="83" t="s">
        <v>353</v>
      </c>
      <c r="D95" s="96">
        <v>9.38</v>
      </c>
      <c r="E95" s="101">
        <v>216</v>
      </c>
      <c r="F95" s="81">
        <v>213.31</v>
      </c>
      <c r="G95" s="82"/>
      <c r="H95" s="78">
        <f t="shared" si="9"/>
        <v>213.31</v>
      </c>
      <c r="I95" s="79">
        <f t="shared" si="10"/>
        <v>2026.08</v>
      </c>
      <c r="J95" s="79">
        <f t="shared" si="11"/>
        <v>2000.85</v>
      </c>
      <c r="K95" s="79">
        <f t="shared" si="12"/>
        <v>0</v>
      </c>
      <c r="L95" s="79">
        <f t="shared" si="8"/>
        <v>2000.85</v>
      </c>
      <c r="M95" s="122"/>
    </row>
    <row r="96" spans="1:13" s="75" customFormat="1" ht="24">
      <c r="A96" s="89" t="s">
        <v>264</v>
      </c>
      <c r="B96" s="95" t="s">
        <v>116</v>
      </c>
      <c r="C96" s="83" t="s">
        <v>353</v>
      </c>
      <c r="D96" s="96">
        <v>40.36</v>
      </c>
      <c r="E96" s="101">
        <v>216</v>
      </c>
      <c r="F96" s="81">
        <v>213.31</v>
      </c>
      <c r="G96" s="82"/>
      <c r="H96" s="78">
        <f t="shared" si="9"/>
        <v>213.31</v>
      </c>
      <c r="I96" s="79">
        <f t="shared" si="10"/>
        <v>8717.76</v>
      </c>
      <c r="J96" s="79">
        <f t="shared" si="11"/>
        <v>8609.2</v>
      </c>
      <c r="K96" s="79">
        <f t="shared" si="12"/>
        <v>0</v>
      </c>
      <c r="L96" s="79">
        <f t="shared" si="8"/>
        <v>8609.2</v>
      </c>
      <c r="M96" s="122"/>
    </row>
    <row r="97" spans="1:13" s="75" customFormat="1" ht="24">
      <c r="A97" s="89" t="s">
        <v>265</v>
      </c>
      <c r="B97" s="95" t="s">
        <v>137</v>
      </c>
      <c r="C97" s="83" t="s">
        <v>353</v>
      </c>
      <c r="D97" s="96">
        <v>119.38</v>
      </c>
      <c r="E97" s="97">
        <v>30</v>
      </c>
      <c r="F97" s="81">
        <v>48</v>
      </c>
      <c r="G97" s="82"/>
      <c r="H97" s="78">
        <f t="shared" si="9"/>
        <v>48</v>
      </c>
      <c r="I97" s="79">
        <f t="shared" si="10"/>
        <v>3581.4</v>
      </c>
      <c r="J97" s="79">
        <f t="shared" si="11"/>
        <v>5730.24</v>
      </c>
      <c r="K97" s="79">
        <f t="shared" si="12"/>
        <v>0</v>
      </c>
      <c r="L97" s="79">
        <f t="shared" si="8"/>
        <v>5730.24</v>
      </c>
      <c r="M97" s="122"/>
    </row>
    <row r="98" spans="1:13" s="75" customFormat="1" ht="36">
      <c r="A98" s="89" t="s">
        <v>266</v>
      </c>
      <c r="B98" s="95" t="s">
        <v>138</v>
      </c>
      <c r="C98" s="83" t="s">
        <v>353</v>
      </c>
      <c r="D98" s="96">
        <v>76.5</v>
      </c>
      <c r="E98" s="97">
        <v>30</v>
      </c>
      <c r="F98" s="81"/>
      <c r="G98" s="82"/>
      <c r="H98" s="78">
        <f t="shared" si="9"/>
        <v>0</v>
      </c>
      <c r="I98" s="79">
        <f t="shared" si="10"/>
        <v>2295</v>
      </c>
      <c r="J98" s="79">
        <f t="shared" si="11"/>
        <v>0</v>
      </c>
      <c r="K98" s="79">
        <f t="shared" si="12"/>
        <v>0</v>
      </c>
      <c r="L98" s="79">
        <f t="shared" si="8"/>
        <v>0</v>
      </c>
      <c r="M98" s="122"/>
    </row>
    <row r="99" spans="1:13" s="75" customFormat="1" ht="36">
      <c r="A99" s="89" t="s">
        <v>267</v>
      </c>
      <c r="B99" s="95" t="s">
        <v>139</v>
      </c>
      <c r="C99" s="83" t="s">
        <v>353</v>
      </c>
      <c r="D99" s="96">
        <v>46.36</v>
      </c>
      <c r="E99" s="97">
        <v>30</v>
      </c>
      <c r="F99" s="81"/>
      <c r="G99" s="82"/>
      <c r="H99" s="78">
        <f t="shared" si="9"/>
        <v>0</v>
      </c>
      <c r="I99" s="79">
        <f t="shared" si="10"/>
        <v>1390.8</v>
      </c>
      <c r="J99" s="79">
        <f t="shared" si="11"/>
        <v>0</v>
      </c>
      <c r="K99" s="79">
        <f t="shared" si="12"/>
        <v>0</v>
      </c>
      <c r="L99" s="79">
        <f t="shared" si="8"/>
        <v>0</v>
      </c>
      <c r="M99" s="122"/>
    </row>
    <row r="100" spans="1:13" s="75" customFormat="1" ht="48">
      <c r="A100" s="89" t="s">
        <v>268</v>
      </c>
      <c r="B100" s="95" t="s">
        <v>140</v>
      </c>
      <c r="C100" s="83" t="s">
        <v>357</v>
      </c>
      <c r="D100" s="96">
        <v>6.15</v>
      </c>
      <c r="E100" s="96">
        <v>150</v>
      </c>
      <c r="F100" s="81"/>
      <c r="G100" s="82"/>
      <c r="H100" s="78">
        <f t="shared" si="9"/>
        <v>0</v>
      </c>
      <c r="I100" s="79">
        <f t="shared" si="10"/>
        <v>922.5</v>
      </c>
      <c r="J100" s="79">
        <f t="shared" si="11"/>
        <v>0</v>
      </c>
      <c r="K100" s="79">
        <f t="shared" si="12"/>
        <v>0</v>
      </c>
      <c r="L100" s="79">
        <f t="shared" si="8"/>
        <v>0</v>
      </c>
      <c r="M100" s="122"/>
    </row>
    <row r="101" spans="1:13" s="75" customFormat="1" ht="36">
      <c r="A101" s="89" t="s">
        <v>269</v>
      </c>
      <c r="B101" s="95" t="s">
        <v>141</v>
      </c>
      <c r="C101" s="83" t="s">
        <v>356</v>
      </c>
      <c r="D101" s="96">
        <v>118.38</v>
      </c>
      <c r="E101" s="96">
        <v>5</v>
      </c>
      <c r="F101" s="81"/>
      <c r="G101" s="82"/>
      <c r="H101" s="78">
        <f t="shared" si="9"/>
        <v>0</v>
      </c>
      <c r="I101" s="79">
        <f t="shared" si="10"/>
        <v>591.9</v>
      </c>
      <c r="J101" s="79">
        <f t="shared" si="11"/>
        <v>0</v>
      </c>
      <c r="K101" s="79">
        <f t="shared" si="12"/>
        <v>0</v>
      </c>
      <c r="L101" s="79">
        <f t="shared" si="8"/>
        <v>0</v>
      </c>
      <c r="M101" s="122"/>
    </row>
    <row r="102" spans="1:13" s="75" customFormat="1" ht="48">
      <c r="A102" s="89" t="s">
        <v>270</v>
      </c>
      <c r="B102" s="95" t="s">
        <v>142</v>
      </c>
      <c r="C102" s="83" t="s">
        <v>360</v>
      </c>
      <c r="D102" s="96">
        <v>100.9</v>
      </c>
      <c r="E102" s="96">
        <v>2</v>
      </c>
      <c r="F102" s="81"/>
      <c r="G102" s="82"/>
      <c r="H102" s="78">
        <f t="shared" si="9"/>
        <v>0</v>
      </c>
      <c r="I102" s="79">
        <f t="shared" si="10"/>
        <v>201.8</v>
      </c>
      <c r="J102" s="79">
        <f t="shared" si="11"/>
        <v>0</v>
      </c>
      <c r="K102" s="79">
        <f t="shared" si="12"/>
        <v>0</v>
      </c>
      <c r="L102" s="79">
        <f t="shared" si="8"/>
        <v>0</v>
      </c>
      <c r="M102" s="122"/>
    </row>
    <row r="103" spans="1:13" s="75" customFormat="1" ht="48">
      <c r="A103" s="89" t="s">
        <v>271</v>
      </c>
      <c r="B103" s="95" t="s">
        <v>143</v>
      </c>
      <c r="C103" s="83" t="s">
        <v>359</v>
      </c>
      <c r="D103" s="96">
        <v>201.52</v>
      </c>
      <c r="E103" s="96">
        <v>5</v>
      </c>
      <c r="F103" s="81"/>
      <c r="G103" s="82"/>
      <c r="H103" s="78">
        <f t="shared" si="9"/>
        <v>0</v>
      </c>
      <c r="I103" s="79">
        <f t="shared" si="10"/>
        <v>1007.6</v>
      </c>
      <c r="J103" s="79">
        <f t="shared" si="11"/>
        <v>0</v>
      </c>
      <c r="K103" s="79">
        <f t="shared" si="12"/>
        <v>0</v>
      </c>
      <c r="L103" s="79">
        <f t="shared" si="8"/>
        <v>0</v>
      </c>
      <c r="M103" s="122"/>
    </row>
    <row r="104" spans="1:13" s="75" customFormat="1" ht="36">
      <c r="A104" s="89" t="s">
        <v>272</v>
      </c>
      <c r="B104" s="95" t="s">
        <v>144</v>
      </c>
      <c r="C104" s="83" t="s">
        <v>356</v>
      </c>
      <c r="D104" s="96">
        <v>17.5</v>
      </c>
      <c r="E104" s="96">
        <v>2</v>
      </c>
      <c r="F104" s="81"/>
      <c r="G104" s="82"/>
      <c r="H104" s="78">
        <f t="shared" si="9"/>
        <v>0</v>
      </c>
      <c r="I104" s="79">
        <f t="shared" si="10"/>
        <v>35</v>
      </c>
      <c r="J104" s="79">
        <f t="shared" si="11"/>
        <v>0</v>
      </c>
      <c r="K104" s="79">
        <f t="shared" si="12"/>
        <v>0</v>
      </c>
      <c r="L104" s="79">
        <f t="shared" si="8"/>
        <v>0</v>
      </c>
      <c r="M104" s="122"/>
    </row>
    <row r="105" spans="1:13" s="75" customFormat="1" ht="36">
      <c r="A105" s="89" t="s">
        <v>273</v>
      </c>
      <c r="B105" s="95" t="s">
        <v>145</v>
      </c>
      <c r="C105" s="83" t="s">
        <v>357</v>
      </c>
      <c r="D105" s="96">
        <v>13.74</v>
      </c>
      <c r="E105" s="96">
        <v>100</v>
      </c>
      <c r="F105" s="81"/>
      <c r="G105" s="82"/>
      <c r="H105" s="78">
        <f t="shared" si="9"/>
        <v>0</v>
      </c>
      <c r="I105" s="79">
        <f t="shared" si="10"/>
        <v>1374</v>
      </c>
      <c r="J105" s="79">
        <f t="shared" si="11"/>
        <v>0</v>
      </c>
      <c r="K105" s="79">
        <f t="shared" si="12"/>
        <v>0</v>
      </c>
      <c r="L105" s="79">
        <f t="shared" si="8"/>
        <v>0</v>
      </c>
      <c r="M105" s="122"/>
    </row>
    <row r="106" spans="1:13" s="75" customFormat="1" ht="36">
      <c r="A106" s="89" t="s">
        <v>274</v>
      </c>
      <c r="B106" s="95" t="s">
        <v>146</v>
      </c>
      <c r="C106" s="83" t="s">
        <v>357</v>
      </c>
      <c r="D106" s="96">
        <v>25.17</v>
      </c>
      <c r="E106" s="96">
        <v>30</v>
      </c>
      <c r="F106" s="81"/>
      <c r="G106" s="82"/>
      <c r="H106" s="78">
        <f t="shared" si="9"/>
        <v>0</v>
      </c>
      <c r="I106" s="79">
        <f t="shared" si="10"/>
        <v>755.1</v>
      </c>
      <c r="J106" s="79">
        <f t="shared" si="11"/>
        <v>0</v>
      </c>
      <c r="K106" s="79">
        <f t="shared" si="12"/>
        <v>0</v>
      </c>
      <c r="L106" s="79">
        <f t="shared" si="8"/>
        <v>0</v>
      </c>
      <c r="M106" s="122"/>
    </row>
    <row r="107" spans="1:13" s="75" customFormat="1" ht="48">
      <c r="A107" s="89" t="s">
        <v>275</v>
      </c>
      <c r="B107" s="102" t="s">
        <v>147</v>
      </c>
      <c r="C107" s="83" t="s">
        <v>357</v>
      </c>
      <c r="D107" s="96">
        <v>33.7</v>
      </c>
      <c r="E107" s="96">
        <v>20</v>
      </c>
      <c r="F107" s="81"/>
      <c r="G107" s="82"/>
      <c r="H107" s="78">
        <f t="shared" si="9"/>
        <v>0</v>
      </c>
      <c r="I107" s="79">
        <f t="shared" si="10"/>
        <v>674</v>
      </c>
      <c r="J107" s="79">
        <f t="shared" si="11"/>
        <v>0</v>
      </c>
      <c r="K107" s="79">
        <f t="shared" si="12"/>
        <v>0</v>
      </c>
      <c r="L107" s="79">
        <f t="shared" si="8"/>
        <v>0</v>
      </c>
      <c r="M107" s="122"/>
    </row>
    <row r="108" spans="1:13" s="75" customFormat="1" ht="36">
      <c r="A108" s="89" t="s">
        <v>276</v>
      </c>
      <c r="B108" s="95" t="s">
        <v>148</v>
      </c>
      <c r="C108" s="83" t="s">
        <v>356</v>
      </c>
      <c r="D108" s="96">
        <v>69.37</v>
      </c>
      <c r="E108" s="96">
        <v>4</v>
      </c>
      <c r="F108" s="81"/>
      <c r="G108" s="82"/>
      <c r="H108" s="78">
        <f t="shared" si="9"/>
        <v>0</v>
      </c>
      <c r="I108" s="79">
        <f t="shared" si="10"/>
        <v>277.48</v>
      </c>
      <c r="J108" s="79">
        <f t="shared" si="11"/>
        <v>0</v>
      </c>
      <c r="K108" s="79">
        <f t="shared" si="12"/>
        <v>0</v>
      </c>
      <c r="L108" s="79">
        <f t="shared" si="8"/>
        <v>0</v>
      </c>
      <c r="M108" s="122"/>
    </row>
    <row r="109" spans="1:13" s="75" customFormat="1" ht="36">
      <c r="A109" s="89" t="s">
        <v>277</v>
      </c>
      <c r="B109" s="95" t="s">
        <v>160</v>
      </c>
      <c r="C109" s="83" t="s">
        <v>356</v>
      </c>
      <c r="D109" s="96">
        <v>90.03</v>
      </c>
      <c r="E109" s="96">
        <v>2</v>
      </c>
      <c r="F109" s="81"/>
      <c r="G109" s="82"/>
      <c r="H109" s="78">
        <f t="shared" si="9"/>
        <v>0</v>
      </c>
      <c r="I109" s="79">
        <f t="shared" si="10"/>
        <v>180.06</v>
      </c>
      <c r="J109" s="79">
        <f t="shared" si="11"/>
        <v>0</v>
      </c>
      <c r="K109" s="79">
        <f t="shared" si="12"/>
        <v>0</v>
      </c>
      <c r="L109" s="79">
        <f t="shared" si="8"/>
        <v>0</v>
      </c>
      <c r="M109" s="122"/>
    </row>
    <row r="110" spans="1:13" s="75" customFormat="1" ht="36">
      <c r="A110" s="89" t="s">
        <v>278</v>
      </c>
      <c r="B110" s="95" t="s">
        <v>150</v>
      </c>
      <c r="C110" s="83" t="s">
        <v>356</v>
      </c>
      <c r="D110" s="96">
        <v>94.92</v>
      </c>
      <c r="E110" s="96">
        <v>4</v>
      </c>
      <c r="F110" s="81"/>
      <c r="G110" s="82"/>
      <c r="H110" s="78">
        <f t="shared" si="9"/>
        <v>0</v>
      </c>
      <c r="I110" s="79">
        <f t="shared" si="10"/>
        <v>379.68</v>
      </c>
      <c r="J110" s="79">
        <f t="shared" si="11"/>
        <v>0</v>
      </c>
      <c r="K110" s="79">
        <f t="shared" si="12"/>
        <v>0</v>
      </c>
      <c r="L110" s="79">
        <f t="shared" si="8"/>
        <v>0</v>
      </c>
      <c r="M110" s="122"/>
    </row>
    <row r="111" spans="1:13" s="75" customFormat="1" ht="36">
      <c r="A111" s="89" t="s">
        <v>279</v>
      </c>
      <c r="B111" s="102" t="s">
        <v>151</v>
      </c>
      <c r="C111" s="83" t="s">
        <v>356</v>
      </c>
      <c r="D111" s="96">
        <v>100.88</v>
      </c>
      <c r="E111" s="96">
        <v>4</v>
      </c>
      <c r="F111" s="81"/>
      <c r="G111" s="82"/>
      <c r="H111" s="78">
        <f t="shared" si="9"/>
        <v>0</v>
      </c>
      <c r="I111" s="79">
        <f t="shared" si="10"/>
        <v>403.52</v>
      </c>
      <c r="J111" s="79">
        <f t="shared" si="11"/>
        <v>0</v>
      </c>
      <c r="K111" s="79">
        <f t="shared" si="12"/>
        <v>0</v>
      </c>
      <c r="L111" s="79">
        <f t="shared" si="8"/>
        <v>0</v>
      </c>
      <c r="M111" s="122"/>
    </row>
    <row r="112" spans="1:13" s="75" customFormat="1" ht="36">
      <c r="A112" s="89" t="s">
        <v>280</v>
      </c>
      <c r="B112" s="95" t="s">
        <v>152</v>
      </c>
      <c r="C112" s="83" t="s">
        <v>356</v>
      </c>
      <c r="D112" s="96">
        <v>134.22</v>
      </c>
      <c r="E112" s="96">
        <v>4</v>
      </c>
      <c r="F112" s="81"/>
      <c r="G112" s="82"/>
      <c r="H112" s="78">
        <f t="shared" si="9"/>
        <v>0</v>
      </c>
      <c r="I112" s="79">
        <f t="shared" si="10"/>
        <v>536.88</v>
      </c>
      <c r="J112" s="79">
        <f t="shared" si="11"/>
        <v>0</v>
      </c>
      <c r="K112" s="79">
        <f t="shared" si="12"/>
        <v>0</v>
      </c>
      <c r="L112" s="79">
        <f t="shared" si="8"/>
        <v>0</v>
      </c>
      <c r="M112" s="122"/>
    </row>
    <row r="113" spans="1:13" s="75" customFormat="1" ht="48">
      <c r="A113" s="89" t="s">
        <v>281</v>
      </c>
      <c r="B113" s="95" t="s">
        <v>153</v>
      </c>
      <c r="C113" s="83" t="s">
        <v>356</v>
      </c>
      <c r="D113" s="96">
        <v>311.79</v>
      </c>
      <c r="E113" s="96">
        <v>2</v>
      </c>
      <c r="F113" s="81"/>
      <c r="G113" s="82"/>
      <c r="H113" s="78">
        <f t="shared" si="9"/>
        <v>0</v>
      </c>
      <c r="I113" s="79">
        <f t="shared" si="10"/>
        <v>623.58</v>
      </c>
      <c r="J113" s="79">
        <f t="shared" si="11"/>
        <v>0</v>
      </c>
      <c r="K113" s="79">
        <f t="shared" si="12"/>
        <v>0</v>
      </c>
      <c r="L113" s="79">
        <f t="shared" si="8"/>
        <v>0</v>
      </c>
      <c r="M113" s="122"/>
    </row>
    <row r="114" spans="1:13" s="75" customFormat="1" ht="36">
      <c r="A114" s="89" t="s">
        <v>282</v>
      </c>
      <c r="B114" s="102" t="s">
        <v>154</v>
      </c>
      <c r="C114" s="83" t="s">
        <v>356</v>
      </c>
      <c r="D114" s="96">
        <v>415.4</v>
      </c>
      <c r="E114" s="96">
        <v>2</v>
      </c>
      <c r="F114" s="81"/>
      <c r="G114" s="82"/>
      <c r="H114" s="78">
        <f t="shared" si="9"/>
        <v>0</v>
      </c>
      <c r="I114" s="79">
        <f t="shared" si="10"/>
        <v>830.8</v>
      </c>
      <c r="J114" s="79">
        <f t="shared" si="11"/>
        <v>0</v>
      </c>
      <c r="K114" s="79">
        <f t="shared" si="12"/>
        <v>0</v>
      </c>
      <c r="L114" s="79">
        <f t="shared" si="8"/>
        <v>0</v>
      </c>
      <c r="M114" s="122"/>
    </row>
    <row r="115" spans="1:13" s="75" customFormat="1" ht="24">
      <c r="A115" s="89" t="s">
        <v>283</v>
      </c>
      <c r="B115" s="95" t="s">
        <v>156</v>
      </c>
      <c r="C115" s="83" t="s">
        <v>356</v>
      </c>
      <c r="D115" s="96">
        <v>177.44</v>
      </c>
      <c r="E115" s="96">
        <v>1</v>
      </c>
      <c r="F115" s="81"/>
      <c r="G115" s="82"/>
      <c r="H115" s="78">
        <f t="shared" si="9"/>
        <v>0</v>
      </c>
      <c r="I115" s="79">
        <f t="shared" si="10"/>
        <v>177.44</v>
      </c>
      <c r="J115" s="79">
        <f t="shared" si="11"/>
        <v>0</v>
      </c>
      <c r="K115" s="79">
        <f t="shared" si="12"/>
        <v>0</v>
      </c>
      <c r="L115" s="79">
        <f t="shared" si="8"/>
        <v>0</v>
      </c>
      <c r="M115" s="122"/>
    </row>
    <row r="116" spans="1:13" s="75" customFormat="1" ht="48">
      <c r="A116" s="89" t="s">
        <v>284</v>
      </c>
      <c r="B116" s="95" t="s">
        <v>155</v>
      </c>
      <c r="C116" s="83" t="s">
        <v>356</v>
      </c>
      <c r="D116" s="96">
        <v>87.52</v>
      </c>
      <c r="E116" s="96">
        <v>2</v>
      </c>
      <c r="F116" s="81"/>
      <c r="G116" s="82"/>
      <c r="H116" s="78">
        <f t="shared" si="9"/>
        <v>0</v>
      </c>
      <c r="I116" s="79">
        <f t="shared" si="10"/>
        <v>175.04</v>
      </c>
      <c r="J116" s="79">
        <f t="shared" si="11"/>
        <v>0</v>
      </c>
      <c r="K116" s="79">
        <f t="shared" si="12"/>
        <v>0</v>
      </c>
      <c r="L116" s="79">
        <f t="shared" si="8"/>
        <v>0</v>
      </c>
      <c r="M116" s="122"/>
    </row>
    <row r="117" spans="1:13" s="75" customFormat="1" ht="24">
      <c r="A117" s="89" t="s">
        <v>285</v>
      </c>
      <c r="B117" s="95" t="s">
        <v>161</v>
      </c>
      <c r="C117" s="83" t="s">
        <v>356</v>
      </c>
      <c r="D117" s="96">
        <v>942.96</v>
      </c>
      <c r="E117" s="96">
        <v>1</v>
      </c>
      <c r="F117" s="81"/>
      <c r="G117" s="82"/>
      <c r="H117" s="78">
        <f t="shared" si="9"/>
        <v>0</v>
      </c>
      <c r="I117" s="79">
        <f t="shared" si="10"/>
        <v>942.96</v>
      </c>
      <c r="J117" s="79">
        <f t="shared" si="11"/>
        <v>0</v>
      </c>
      <c r="K117" s="79">
        <f t="shared" si="12"/>
        <v>0</v>
      </c>
      <c r="L117" s="79">
        <f t="shared" si="8"/>
        <v>0</v>
      </c>
      <c r="M117" s="122"/>
    </row>
    <row r="118" spans="1:13" s="75" customFormat="1" ht="12">
      <c r="A118" s="91" t="s">
        <v>286</v>
      </c>
      <c r="B118" s="107" t="s">
        <v>157</v>
      </c>
      <c r="C118" s="83"/>
      <c r="D118" s="93">
        <v>0</v>
      </c>
      <c r="E118" s="97"/>
      <c r="F118" s="81"/>
      <c r="G118" s="82"/>
      <c r="H118" s="78">
        <f t="shared" si="9"/>
        <v>0</v>
      </c>
      <c r="I118" s="79">
        <f t="shared" si="10"/>
        <v>0</v>
      </c>
      <c r="J118" s="79">
        <f t="shared" si="11"/>
        <v>0</v>
      </c>
      <c r="K118" s="79">
        <f t="shared" si="12"/>
        <v>0</v>
      </c>
      <c r="L118" s="79">
        <f t="shared" si="8"/>
        <v>0</v>
      </c>
      <c r="M118" s="122"/>
    </row>
    <row r="119" spans="1:13" s="75" customFormat="1" ht="24">
      <c r="A119" s="89" t="s">
        <v>287</v>
      </c>
      <c r="B119" s="103" t="s">
        <v>158</v>
      </c>
      <c r="C119" s="83" t="s">
        <v>355</v>
      </c>
      <c r="D119" s="96">
        <v>35.02</v>
      </c>
      <c r="E119" s="101">
        <v>6</v>
      </c>
      <c r="F119" s="81">
        <v>3.96</v>
      </c>
      <c r="G119" s="82"/>
      <c r="H119" s="78">
        <f t="shared" si="9"/>
        <v>3.96</v>
      </c>
      <c r="I119" s="79">
        <f t="shared" si="10"/>
        <v>210.12</v>
      </c>
      <c r="J119" s="79">
        <f t="shared" si="11"/>
        <v>138.67999999999998</v>
      </c>
      <c r="K119" s="79">
        <f t="shared" si="12"/>
        <v>0</v>
      </c>
      <c r="L119" s="79">
        <f t="shared" si="8"/>
        <v>138.67999999999998</v>
      </c>
      <c r="M119" s="122"/>
    </row>
    <row r="120" spans="1:13" s="75" customFormat="1" ht="36">
      <c r="A120" s="89" t="s">
        <v>288</v>
      </c>
      <c r="B120" s="95" t="s">
        <v>135</v>
      </c>
      <c r="C120" s="83" t="s">
        <v>353</v>
      </c>
      <c r="D120" s="96">
        <v>52.32</v>
      </c>
      <c r="E120" s="97">
        <v>14</v>
      </c>
      <c r="F120" s="81">
        <v>8.16</v>
      </c>
      <c r="G120" s="82"/>
      <c r="H120" s="78">
        <f t="shared" si="9"/>
        <v>8.16</v>
      </c>
      <c r="I120" s="79">
        <f t="shared" si="10"/>
        <v>732.48</v>
      </c>
      <c r="J120" s="79">
        <f t="shared" si="11"/>
        <v>426.94</v>
      </c>
      <c r="K120" s="79">
        <f t="shared" si="12"/>
        <v>0</v>
      </c>
      <c r="L120" s="79">
        <f t="shared" si="8"/>
        <v>426.94</v>
      </c>
      <c r="M120" s="122"/>
    </row>
    <row r="121" spans="1:13" s="75" customFormat="1" ht="24">
      <c r="A121" s="89" t="s">
        <v>289</v>
      </c>
      <c r="B121" s="95" t="s">
        <v>137</v>
      </c>
      <c r="C121" s="83" t="s">
        <v>353</v>
      </c>
      <c r="D121" s="96">
        <v>119.38</v>
      </c>
      <c r="E121" s="97">
        <v>4</v>
      </c>
      <c r="F121" s="81">
        <v>3.3</v>
      </c>
      <c r="G121" s="82"/>
      <c r="H121" s="78">
        <f t="shared" si="9"/>
        <v>3.3</v>
      </c>
      <c r="I121" s="79">
        <f t="shared" si="10"/>
        <v>477.52</v>
      </c>
      <c r="J121" s="79">
        <f t="shared" si="11"/>
        <v>393.96</v>
      </c>
      <c r="K121" s="79">
        <f t="shared" si="12"/>
        <v>0</v>
      </c>
      <c r="L121" s="79">
        <f t="shared" si="8"/>
        <v>393.96</v>
      </c>
      <c r="M121" s="122"/>
    </row>
    <row r="122" spans="1:13" s="75" customFormat="1" ht="12">
      <c r="A122" s="91" t="s">
        <v>290</v>
      </c>
      <c r="B122" s="92" t="s">
        <v>162</v>
      </c>
      <c r="C122" s="83"/>
      <c r="D122" s="104">
        <v>0</v>
      </c>
      <c r="E122" s="101"/>
      <c r="F122" s="81"/>
      <c r="G122" s="82"/>
      <c r="H122" s="78">
        <f t="shared" si="9"/>
        <v>0</v>
      </c>
      <c r="I122" s="79">
        <f t="shared" si="10"/>
        <v>0</v>
      </c>
      <c r="J122" s="79">
        <f t="shared" si="11"/>
        <v>0</v>
      </c>
      <c r="K122" s="79">
        <f t="shared" si="12"/>
        <v>0</v>
      </c>
      <c r="L122" s="79">
        <f t="shared" si="8"/>
        <v>0</v>
      </c>
      <c r="M122" s="122"/>
    </row>
    <row r="123" spans="1:13" s="75" customFormat="1" ht="24">
      <c r="A123" s="89" t="s">
        <v>291</v>
      </c>
      <c r="B123" s="103" t="s">
        <v>119</v>
      </c>
      <c r="C123" s="83" t="s">
        <v>355</v>
      </c>
      <c r="D123" s="96">
        <v>35.02</v>
      </c>
      <c r="E123" s="101">
        <v>4.48</v>
      </c>
      <c r="F123" s="81"/>
      <c r="G123" s="82"/>
      <c r="H123" s="78">
        <f t="shared" si="9"/>
        <v>0</v>
      </c>
      <c r="I123" s="79">
        <f aca="true" t="shared" si="13" ref="I123:I146">E123*D123</f>
        <v>156.88960000000003</v>
      </c>
      <c r="J123" s="79">
        <f aca="true" t="shared" si="14" ref="J123:J146">F123*D123</f>
        <v>0</v>
      </c>
      <c r="K123" s="79">
        <f aca="true" t="shared" si="15" ref="K123:K146">D123*G123</f>
        <v>0</v>
      </c>
      <c r="L123" s="79">
        <f>K123+J123</f>
        <v>0</v>
      </c>
      <c r="M123" s="122"/>
    </row>
    <row r="124" spans="1:13" s="75" customFormat="1" ht="24">
      <c r="A124" s="89" t="s">
        <v>292</v>
      </c>
      <c r="B124" s="102" t="s">
        <v>163</v>
      </c>
      <c r="C124" s="83" t="s">
        <v>353</v>
      </c>
      <c r="D124" s="96">
        <v>94.86</v>
      </c>
      <c r="E124" s="101">
        <v>22.4</v>
      </c>
      <c r="F124" s="81"/>
      <c r="G124" s="82"/>
      <c r="H124" s="78">
        <f t="shared" si="9"/>
        <v>0</v>
      </c>
      <c r="I124" s="79">
        <f t="shared" si="13"/>
        <v>2124.864</v>
      </c>
      <c r="J124" s="79">
        <f t="shared" si="14"/>
        <v>0</v>
      </c>
      <c r="K124" s="79">
        <f t="shared" si="15"/>
        <v>0</v>
      </c>
      <c r="L124" s="79">
        <f t="shared" si="8"/>
        <v>0</v>
      </c>
      <c r="M124" s="122"/>
    </row>
    <row r="125" spans="1:13" s="75" customFormat="1" ht="36">
      <c r="A125" s="89" t="s">
        <v>293</v>
      </c>
      <c r="B125" s="95" t="s">
        <v>135</v>
      </c>
      <c r="C125" s="83" t="s">
        <v>353</v>
      </c>
      <c r="D125" s="96">
        <v>52.32</v>
      </c>
      <c r="E125" s="101">
        <v>84</v>
      </c>
      <c r="F125" s="81"/>
      <c r="G125" s="82"/>
      <c r="H125" s="78">
        <f t="shared" si="9"/>
        <v>0</v>
      </c>
      <c r="I125" s="79">
        <f t="shared" si="13"/>
        <v>4394.88</v>
      </c>
      <c r="J125" s="79">
        <f t="shared" si="14"/>
        <v>0</v>
      </c>
      <c r="K125" s="79">
        <f t="shared" si="15"/>
        <v>0</v>
      </c>
      <c r="L125" s="79">
        <f aca="true" t="shared" si="16" ref="L125:L179">K125+J125</f>
        <v>0</v>
      </c>
      <c r="M125" s="122"/>
    </row>
    <row r="126" spans="1:13" s="75" customFormat="1" ht="48">
      <c r="A126" s="89" t="s">
        <v>294</v>
      </c>
      <c r="B126" s="95" t="s">
        <v>126</v>
      </c>
      <c r="C126" s="83" t="s">
        <v>358</v>
      </c>
      <c r="D126" s="96">
        <v>2744.59</v>
      </c>
      <c r="E126" s="101">
        <v>2.72</v>
      </c>
      <c r="F126" s="81"/>
      <c r="G126" s="82"/>
      <c r="H126" s="78">
        <f t="shared" si="9"/>
        <v>0</v>
      </c>
      <c r="I126" s="79">
        <f t="shared" si="13"/>
        <v>7465.284800000001</v>
      </c>
      <c r="J126" s="79">
        <f t="shared" si="14"/>
        <v>0</v>
      </c>
      <c r="K126" s="79">
        <f t="shared" si="15"/>
        <v>0</v>
      </c>
      <c r="L126" s="79">
        <f t="shared" si="16"/>
        <v>0</v>
      </c>
      <c r="M126" s="122"/>
    </row>
    <row r="127" spans="1:13" s="75" customFormat="1" ht="24">
      <c r="A127" s="89" t="s">
        <v>295</v>
      </c>
      <c r="B127" s="95" t="s">
        <v>121</v>
      </c>
      <c r="C127" s="83" t="s">
        <v>353</v>
      </c>
      <c r="D127" s="96">
        <v>9.38</v>
      </c>
      <c r="E127" s="97">
        <v>168</v>
      </c>
      <c r="F127" s="81"/>
      <c r="G127" s="82"/>
      <c r="H127" s="78">
        <f t="shared" si="9"/>
        <v>0</v>
      </c>
      <c r="I127" s="79">
        <f t="shared" si="13"/>
        <v>1575.8400000000001</v>
      </c>
      <c r="J127" s="79">
        <f t="shared" si="14"/>
        <v>0</v>
      </c>
      <c r="K127" s="79">
        <f t="shared" si="15"/>
        <v>0</v>
      </c>
      <c r="L127" s="79">
        <f t="shared" si="16"/>
        <v>0</v>
      </c>
      <c r="M127" s="122"/>
    </row>
    <row r="128" spans="1:13" s="75" customFormat="1" ht="24">
      <c r="A128" s="89" t="s">
        <v>296</v>
      </c>
      <c r="B128" s="95" t="s">
        <v>116</v>
      </c>
      <c r="C128" s="83" t="s">
        <v>353</v>
      </c>
      <c r="D128" s="96">
        <v>40.36</v>
      </c>
      <c r="E128" s="97">
        <v>168</v>
      </c>
      <c r="F128" s="81"/>
      <c r="G128" s="82"/>
      <c r="H128" s="78">
        <f t="shared" si="9"/>
        <v>0</v>
      </c>
      <c r="I128" s="79">
        <f t="shared" si="13"/>
        <v>6780.48</v>
      </c>
      <c r="J128" s="79">
        <f t="shared" si="14"/>
        <v>0</v>
      </c>
      <c r="K128" s="79">
        <f t="shared" si="15"/>
        <v>0</v>
      </c>
      <c r="L128" s="79">
        <f t="shared" si="16"/>
        <v>0</v>
      </c>
      <c r="M128" s="122"/>
    </row>
    <row r="129" spans="1:13" s="75" customFormat="1" ht="24">
      <c r="A129" s="89" t="s">
        <v>297</v>
      </c>
      <c r="B129" s="95" t="s">
        <v>137</v>
      </c>
      <c r="C129" s="83" t="s">
        <v>353</v>
      </c>
      <c r="D129" s="96">
        <v>119.38</v>
      </c>
      <c r="E129" s="97">
        <v>50</v>
      </c>
      <c r="F129" s="81"/>
      <c r="G129" s="82"/>
      <c r="H129" s="78">
        <f t="shared" si="9"/>
        <v>0</v>
      </c>
      <c r="I129" s="79">
        <f t="shared" si="13"/>
        <v>5969</v>
      </c>
      <c r="J129" s="79">
        <f t="shared" si="14"/>
        <v>0</v>
      </c>
      <c r="K129" s="79">
        <f t="shared" si="15"/>
        <v>0</v>
      </c>
      <c r="L129" s="79">
        <f t="shared" si="16"/>
        <v>0</v>
      </c>
      <c r="M129" s="122"/>
    </row>
    <row r="130" spans="1:13" s="75" customFormat="1" ht="36">
      <c r="A130" s="89" t="s">
        <v>298</v>
      </c>
      <c r="B130" s="95" t="s">
        <v>139</v>
      </c>
      <c r="C130" s="83" t="s">
        <v>353</v>
      </c>
      <c r="D130" s="96">
        <v>46.36</v>
      </c>
      <c r="E130" s="97">
        <v>50</v>
      </c>
      <c r="F130" s="81"/>
      <c r="G130" s="82"/>
      <c r="H130" s="78">
        <f t="shared" si="9"/>
        <v>0</v>
      </c>
      <c r="I130" s="79">
        <f t="shared" si="13"/>
        <v>2318</v>
      </c>
      <c r="J130" s="79">
        <f t="shared" si="14"/>
        <v>0</v>
      </c>
      <c r="K130" s="79">
        <f t="shared" si="15"/>
        <v>0</v>
      </c>
      <c r="L130" s="79">
        <f t="shared" si="16"/>
        <v>0</v>
      </c>
      <c r="M130" s="122"/>
    </row>
    <row r="131" spans="1:13" s="75" customFormat="1" ht="36">
      <c r="A131" s="89" t="s">
        <v>299</v>
      </c>
      <c r="B131" s="95" t="s">
        <v>164</v>
      </c>
      <c r="C131" s="83" t="s">
        <v>353</v>
      </c>
      <c r="D131" s="96">
        <v>76.5</v>
      </c>
      <c r="E131" s="97">
        <v>50</v>
      </c>
      <c r="F131" s="81"/>
      <c r="G131" s="82"/>
      <c r="H131" s="78">
        <f t="shared" si="9"/>
        <v>0</v>
      </c>
      <c r="I131" s="79">
        <f t="shared" si="13"/>
        <v>3825</v>
      </c>
      <c r="J131" s="79">
        <f t="shared" si="14"/>
        <v>0</v>
      </c>
      <c r="K131" s="79">
        <f t="shared" si="15"/>
        <v>0</v>
      </c>
      <c r="L131" s="79">
        <f t="shared" si="16"/>
        <v>0</v>
      </c>
      <c r="M131" s="122"/>
    </row>
    <row r="132" spans="1:13" s="75" customFormat="1" ht="36">
      <c r="A132" s="89" t="s">
        <v>300</v>
      </c>
      <c r="B132" s="95" t="s">
        <v>141</v>
      </c>
      <c r="C132" s="83" t="s">
        <v>356</v>
      </c>
      <c r="D132" s="96">
        <v>118.38</v>
      </c>
      <c r="E132" s="96">
        <v>10</v>
      </c>
      <c r="F132" s="81"/>
      <c r="G132" s="82"/>
      <c r="H132" s="78">
        <f t="shared" si="9"/>
        <v>0</v>
      </c>
      <c r="I132" s="79">
        <f t="shared" si="13"/>
        <v>1183.8</v>
      </c>
      <c r="J132" s="79">
        <f t="shared" si="14"/>
        <v>0</v>
      </c>
      <c r="K132" s="79">
        <f t="shared" si="15"/>
        <v>0</v>
      </c>
      <c r="L132" s="79">
        <f t="shared" si="16"/>
        <v>0</v>
      </c>
      <c r="M132" s="122"/>
    </row>
    <row r="133" spans="1:13" s="75" customFormat="1" ht="48">
      <c r="A133" s="89" t="s">
        <v>301</v>
      </c>
      <c r="B133" s="95" t="s">
        <v>142</v>
      </c>
      <c r="C133" s="83" t="s">
        <v>360</v>
      </c>
      <c r="D133" s="96">
        <v>100.9</v>
      </c>
      <c r="E133" s="96">
        <v>6</v>
      </c>
      <c r="F133" s="81"/>
      <c r="G133" s="82"/>
      <c r="H133" s="78">
        <f t="shared" si="9"/>
        <v>0</v>
      </c>
      <c r="I133" s="79">
        <f t="shared" si="13"/>
        <v>605.4000000000001</v>
      </c>
      <c r="J133" s="79">
        <f t="shared" si="14"/>
        <v>0</v>
      </c>
      <c r="K133" s="79">
        <f t="shared" si="15"/>
        <v>0</v>
      </c>
      <c r="L133" s="79">
        <f t="shared" si="16"/>
        <v>0</v>
      </c>
      <c r="M133" s="122"/>
    </row>
    <row r="134" spans="1:13" s="75" customFormat="1" ht="48">
      <c r="A134" s="89" t="s">
        <v>302</v>
      </c>
      <c r="B134" s="95" t="s">
        <v>143</v>
      </c>
      <c r="C134" s="83" t="s">
        <v>359</v>
      </c>
      <c r="D134" s="96">
        <v>201.52</v>
      </c>
      <c r="E134" s="96">
        <v>10</v>
      </c>
      <c r="F134" s="81"/>
      <c r="G134" s="82"/>
      <c r="H134" s="78">
        <f t="shared" si="9"/>
        <v>0</v>
      </c>
      <c r="I134" s="79">
        <f t="shared" si="13"/>
        <v>2015.2</v>
      </c>
      <c r="J134" s="79">
        <f t="shared" si="14"/>
        <v>0</v>
      </c>
      <c r="K134" s="79">
        <f t="shared" si="15"/>
        <v>0</v>
      </c>
      <c r="L134" s="79">
        <f t="shared" si="16"/>
        <v>0</v>
      </c>
      <c r="M134" s="122"/>
    </row>
    <row r="135" spans="1:13" s="75" customFormat="1" ht="36">
      <c r="A135" s="89" t="s">
        <v>303</v>
      </c>
      <c r="B135" s="95" t="s">
        <v>144</v>
      </c>
      <c r="C135" s="83" t="s">
        <v>356</v>
      </c>
      <c r="D135" s="96">
        <v>17.5</v>
      </c>
      <c r="E135" s="96">
        <v>6</v>
      </c>
      <c r="F135" s="81"/>
      <c r="G135" s="82"/>
      <c r="H135" s="78">
        <f t="shared" si="9"/>
        <v>0</v>
      </c>
      <c r="I135" s="79">
        <f t="shared" si="13"/>
        <v>105</v>
      </c>
      <c r="J135" s="79">
        <f t="shared" si="14"/>
        <v>0</v>
      </c>
      <c r="K135" s="79">
        <f t="shared" si="15"/>
        <v>0</v>
      </c>
      <c r="L135" s="79">
        <f t="shared" si="16"/>
        <v>0</v>
      </c>
      <c r="M135" s="122"/>
    </row>
    <row r="136" spans="1:13" s="75" customFormat="1" ht="36">
      <c r="A136" s="89" t="s">
        <v>304</v>
      </c>
      <c r="B136" s="95" t="s">
        <v>145</v>
      </c>
      <c r="C136" s="83" t="s">
        <v>357</v>
      </c>
      <c r="D136" s="96">
        <v>13.74</v>
      </c>
      <c r="E136" s="96">
        <v>100</v>
      </c>
      <c r="F136" s="81"/>
      <c r="G136" s="82"/>
      <c r="H136" s="78">
        <f t="shared" si="9"/>
        <v>0</v>
      </c>
      <c r="I136" s="79">
        <f t="shared" si="13"/>
        <v>1374</v>
      </c>
      <c r="J136" s="79">
        <f t="shared" si="14"/>
        <v>0</v>
      </c>
      <c r="K136" s="79">
        <f t="shared" si="15"/>
        <v>0</v>
      </c>
      <c r="L136" s="79">
        <f t="shared" si="16"/>
        <v>0</v>
      </c>
      <c r="M136" s="122"/>
    </row>
    <row r="137" spans="1:13" s="75" customFormat="1" ht="36">
      <c r="A137" s="89" t="s">
        <v>305</v>
      </c>
      <c r="B137" s="95" t="s">
        <v>146</v>
      </c>
      <c r="C137" s="83" t="s">
        <v>357</v>
      </c>
      <c r="D137" s="96">
        <v>25.17</v>
      </c>
      <c r="E137" s="96">
        <v>30</v>
      </c>
      <c r="F137" s="81"/>
      <c r="G137" s="82"/>
      <c r="H137" s="78">
        <f t="shared" si="9"/>
        <v>0</v>
      </c>
      <c r="I137" s="79">
        <f t="shared" si="13"/>
        <v>755.1</v>
      </c>
      <c r="J137" s="79">
        <f t="shared" si="14"/>
        <v>0</v>
      </c>
      <c r="K137" s="79">
        <f t="shared" si="15"/>
        <v>0</v>
      </c>
      <c r="L137" s="79">
        <f t="shared" si="16"/>
        <v>0</v>
      </c>
      <c r="M137" s="122"/>
    </row>
    <row r="138" spans="1:13" s="75" customFormat="1" ht="48">
      <c r="A138" s="89" t="s">
        <v>306</v>
      </c>
      <c r="B138" s="102" t="s">
        <v>147</v>
      </c>
      <c r="C138" s="83" t="s">
        <v>357</v>
      </c>
      <c r="D138" s="96">
        <v>33.7</v>
      </c>
      <c r="E138" s="96">
        <v>40</v>
      </c>
      <c r="F138" s="81"/>
      <c r="G138" s="82"/>
      <c r="H138" s="78">
        <f aca="true" t="shared" si="17" ref="H138:H179">G138+F138</f>
        <v>0</v>
      </c>
      <c r="I138" s="79">
        <f t="shared" si="13"/>
        <v>1348</v>
      </c>
      <c r="J138" s="79">
        <f t="shared" si="14"/>
        <v>0</v>
      </c>
      <c r="K138" s="79">
        <f t="shared" si="15"/>
        <v>0</v>
      </c>
      <c r="L138" s="79">
        <f t="shared" si="16"/>
        <v>0</v>
      </c>
      <c r="M138" s="122"/>
    </row>
    <row r="139" spans="1:13" s="75" customFormat="1" ht="36">
      <c r="A139" s="89" t="s">
        <v>307</v>
      </c>
      <c r="B139" s="95" t="s">
        <v>148</v>
      </c>
      <c r="C139" s="83" t="s">
        <v>356</v>
      </c>
      <c r="D139" s="96">
        <v>69.37</v>
      </c>
      <c r="E139" s="96">
        <v>12</v>
      </c>
      <c r="F139" s="81"/>
      <c r="G139" s="82"/>
      <c r="H139" s="78">
        <f t="shared" si="17"/>
        <v>0</v>
      </c>
      <c r="I139" s="79">
        <f t="shared" si="13"/>
        <v>832.44</v>
      </c>
      <c r="J139" s="79">
        <f t="shared" si="14"/>
        <v>0</v>
      </c>
      <c r="K139" s="79">
        <f t="shared" si="15"/>
        <v>0</v>
      </c>
      <c r="L139" s="79">
        <f t="shared" si="16"/>
        <v>0</v>
      </c>
      <c r="M139" s="122"/>
    </row>
    <row r="140" spans="1:13" s="75" customFormat="1" ht="36">
      <c r="A140" s="89" t="s">
        <v>308</v>
      </c>
      <c r="B140" s="95" t="s">
        <v>160</v>
      </c>
      <c r="C140" s="83" t="s">
        <v>356</v>
      </c>
      <c r="D140" s="96">
        <v>90.03</v>
      </c>
      <c r="E140" s="96">
        <v>4</v>
      </c>
      <c r="F140" s="81"/>
      <c r="G140" s="82"/>
      <c r="H140" s="78">
        <f t="shared" si="17"/>
        <v>0</v>
      </c>
      <c r="I140" s="79">
        <f t="shared" si="13"/>
        <v>360.12</v>
      </c>
      <c r="J140" s="79">
        <f t="shared" si="14"/>
        <v>0</v>
      </c>
      <c r="K140" s="79">
        <f t="shared" si="15"/>
        <v>0</v>
      </c>
      <c r="L140" s="79">
        <f t="shared" si="16"/>
        <v>0</v>
      </c>
      <c r="M140" s="122"/>
    </row>
    <row r="141" spans="1:13" s="75" customFormat="1" ht="36">
      <c r="A141" s="89" t="s">
        <v>309</v>
      </c>
      <c r="B141" s="95" t="s">
        <v>150</v>
      </c>
      <c r="C141" s="83" t="s">
        <v>356</v>
      </c>
      <c r="D141" s="96">
        <v>94.92</v>
      </c>
      <c r="E141" s="96">
        <v>4</v>
      </c>
      <c r="F141" s="81"/>
      <c r="G141" s="82"/>
      <c r="H141" s="78">
        <f t="shared" si="17"/>
        <v>0</v>
      </c>
      <c r="I141" s="79">
        <f t="shared" si="13"/>
        <v>379.68</v>
      </c>
      <c r="J141" s="79">
        <f t="shared" si="14"/>
        <v>0</v>
      </c>
      <c r="K141" s="79">
        <f t="shared" si="15"/>
        <v>0</v>
      </c>
      <c r="L141" s="79">
        <f t="shared" si="16"/>
        <v>0</v>
      </c>
      <c r="M141" s="122"/>
    </row>
    <row r="142" spans="1:13" s="75" customFormat="1" ht="36">
      <c r="A142" s="89" t="s">
        <v>310</v>
      </c>
      <c r="B142" s="102" t="s">
        <v>151</v>
      </c>
      <c r="C142" s="83" t="s">
        <v>356</v>
      </c>
      <c r="D142" s="96">
        <v>100.88</v>
      </c>
      <c r="E142" s="96">
        <v>4</v>
      </c>
      <c r="F142" s="81"/>
      <c r="G142" s="82"/>
      <c r="H142" s="78">
        <f t="shared" si="17"/>
        <v>0</v>
      </c>
      <c r="I142" s="79">
        <f t="shared" si="13"/>
        <v>403.52</v>
      </c>
      <c r="J142" s="79">
        <f t="shared" si="14"/>
        <v>0</v>
      </c>
      <c r="K142" s="79">
        <f t="shared" si="15"/>
        <v>0</v>
      </c>
      <c r="L142" s="79">
        <f t="shared" si="16"/>
        <v>0</v>
      </c>
      <c r="M142" s="122"/>
    </row>
    <row r="143" spans="1:13" s="75" customFormat="1" ht="36">
      <c r="A143" s="89" t="s">
        <v>311</v>
      </c>
      <c r="B143" s="95" t="s">
        <v>152</v>
      </c>
      <c r="C143" s="83" t="s">
        <v>356</v>
      </c>
      <c r="D143" s="96">
        <v>134.22</v>
      </c>
      <c r="E143" s="96">
        <v>4</v>
      </c>
      <c r="F143" s="81"/>
      <c r="G143" s="82"/>
      <c r="H143" s="78">
        <f t="shared" si="17"/>
        <v>0</v>
      </c>
      <c r="I143" s="79">
        <f t="shared" si="13"/>
        <v>536.88</v>
      </c>
      <c r="J143" s="79">
        <f t="shared" si="14"/>
        <v>0</v>
      </c>
      <c r="K143" s="79">
        <f t="shared" si="15"/>
        <v>0</v>
      </c>
      <c r="L143" s="79">
        <f t="shared" si="16"/>
        <v>0</v>
      </c>
      <c r="M143" s="122"/>
    </row>
    <row r="144" spans="1:13" s="75" customFormat="1" ht="48">
      <c r="A144" s="89" t="s">
        <v>312</v>
      </c>
      <c r="B144" s="95" t="s">
        <v>153</v>
      </c>
      <c r="C144" s="83" t="s">
        <v>356</v>
      </c>
      <c r="D144" s="96">
        <v>311.79</v>
      </c>
      <c r="E144" s="96">
        <v>4</v>
      </c>
      <c r="F144" s="81"/>
      <c r="G144" s="82"/>
      <c r="H144" s="78">
        <f t="shared" si="17"/>
        <v>0</v>
      </c>
      <c r="I144" s="79">
        <f t="shared" si="13"/>
        <v>1247.16</v>
      </c>
      <c r="J144" s="79">
        <f t="shared" si="14"/>
        <v>0</v>
      </c>
      <c r="K144" s="79">
        <f t="shared" si="15"/>
        <v>0</v>
      </c>
      <c r="L144" s="79">
        <f t="shared" si="16"/>
        <v>0</v>
      </c>
      <c r="M144" s="122"/>
    </row>
    <row r="145" spans="1:13" s="75" customFormat="1" ht="36">
      <c r="A145" s="89" t="s">
        <v>313</v>
      </c>
      <c r="B145" s="102" t="s">
        <v>154</v>
      </c>
      <c r="C145" s="83" t="s">
        <v>356</v>
      </c>
      <c r="D145" s="96">
        <v>415.4</v>
      </c>
      <c r="E145" s="96">
        <v>4</v>
      </c>
      <c r="F145" s="81"/>
      <c r="G145" s="82"/>
      <c r="H145" s="78">
        <f t="shared" si="17"/>
        <v>0</v>
      </c>
      <c r="I145" s="79">
        <f t="shared" si="13"/>
        <v>1661.6</v>
      </c>
      <c r="J145" s="79">
        <f t="shared" si="14"/>
        <v>0</v>
      </c>
      <c r="K145" s="79">
        <f t="shared" si="15"/>
        <v>0</v>
      </c>
      <c r="L145" s="79">
        <f t="shared" si="16"/>
        <v>0</v>
      </c>
      <c r="M145" s="122"/>
    </row>
    <row r="146" spans="1:13" s="75" customFormat="1" ht="48">
      <c r="A146" s="89" t="s">
        <v>314</v>
      </c>
      <c r="B146" s="95" t="s">
        <v>155</v>
      </c>
      <c r="C146" s="83" t="s">
        <v>356</v>
      </c>
      <c r="D146" s="96">
        <v>87.52</v>
      </c>
      <c r="E146" s="96">
        <v>2</v>
      </c>
      <c r="F146" s="81"/>
      <c r="G146" s="82"/>
      <c r="H146" s="78">
        <f t="shared" si="17"/>
        <v>0</v>
      </c>
      <c r="I146" s="79">
        <f t="shared" si="13"/>
        <v>175.04</v>
      </c>
      <c r="J146" s="79">
        <f t="shared" si="14"/>
        <v>0</v>
      </c>
      <c r="K146" s="79">
        <f t="shared" si="15"/>
        <v>0</v>
      </c>
      <c r="L146" s="79">
        <f t="shared" si="16"/>
        <v>0</v>
      </c>
      <c r="M146" s="122"/>
    </row>
    <row r="147" spans="1:13" s="75" customFormat="1" ht="12">
      <c r="A147" s="106" t="s">
        <v>315</v>
      </c>
      <c r="B147" s="107" t="s">
        <v>165</v>
      </c>
      <c r="C147" s="83"/>
      <c r="D147" s="108">
        <v>0</v>
      </c>
      <c r="E147" s="109"/>
      <c r="F147" s="81"/>
      <c r="G147" s="82"/>
      <c r="H147" s="78">
        <f t="shared" si="17"/>
        <v>0</v>
      </c>
      <c r="I147" s="79">
        <f aca="true" t="shared" si="18" ref="I147:I179">ROUNDUP((E147*D147),2)</f>
        <v>0</v>
      </c>
      <c r="J147" s="79">
        <f aca="true" t="shared" si="19" ref="J147:J179">ROUNDUP((F147*D147),2)</f>
        <v>0</v>
      </c>
      <c r="K147" s="79">
        <f aca="true" t="shared" si="20" ref="K147:K179">ROUNDUP((D147*G147),2)</f>
        <v>0</v>
      </c>
      <c r="L147" s="79">
        <f t="shared" si="16"/>
        <v>0</v>
      </c>
      <c r="M147" s="122"/>
    </row>
    <row r="148" spans="1:14" s="75" customFormat="1" ht="24">
      <c r="A148" s="110" t="s">
        <v>316</v>
      </c>
      <c r="B148" s="95" t="s">
        <v>166</v>
      </c>
      <c r="C148" s="83" t="s">
        <v>353</v>
      </c>
      <c r="D148" s="104">
        <v>0.93</v>
      </c>
      <c r="E148" s="105">
        <v>7350</v>
      </c>
      <c r="F148" s="81">
        <v>1141.83</v>
      </c>
      <c r="G148" s="82"/>
      <c r="H148" s="78">
        <f t="shared" si="17"/>
        <v>1141.83</v>
      </c>
      <c r="I148" s="79">
        <f t="shared" si="18"/>
        <v>6835.5</v>
      </c>
      <c r="J148" s="79">
        <f t="shared" si="19"/>
        <v>1061.91</v>
      </c>
      <c r="K148" s="79">
        <f t="shared" si="20"/>
        <v>0</v>
      </c>
      <c r="L148" s="79">
        <f t="shared" si="16"/>
        <v>1061.91</v>
      </c>
      <c r="M148" s="122">
        <v>1069.5</v>
      </c>
      <c r="N148" s="75">
        <f>M148-7.59</f>
        <v>1061.91</v>
      </c>
    </row>
    <row r="149" spans="1:13" s="75" customFormat="1" ht="24">
      <c r="A149" s="110" t="s">
        <v>317</v>
      </c>
      <c r="B149" s="95" t="s">
        <v>167</v>
      </c>
      <c r="C149" s="83" t="s">
        <v>355</v>
      </c>
      <c r="D149" s="104">
        <v>111.12</v>
      </c>
      <c r="E149" s="105">
        <v>380</v>
      </c>
      <c r="F149" s="81">
        <v>1556.58</v>
      </c>
      <c r="G149" s="82">
        <v>89.36</v>
      </c>
      <c r="H149" s="78">
        <f t="shared" si="17"/>
        <v>1645.9399999999998</v>
      </c>
      <c r="I149" s="79">
        <f t="shared" si="18"/>
        <v>42225.6</v>
      </c>
      <c r="J149" s="79">
        <f>ROUNDUP((F149*D149),2)+0.02</f>
        <v>172967.19</v>
      </c>
      <c r="K149" s="79">
        <f t="shared" si="20"/>
        <v>9929.69</v>
      </c>
      <c r="L149" s="79">
        <f t="shared" si="16"/>
        <v>182896.88</v>
      </c>
      <c r="M149" s="122">
        <v>172967.19</v>
      </c>
    </row>
    <row r="150" spans="1:13" s="75" customFormat="1" ht="24">
      <c r="A150" s="110" t="s">
        <v>318</v>
      </c>
      <c r="B150" s="111" t="s">
        <v>168</v>
      </c>
      <c r="C150" s="83" t="s">
        <v>353</v>
      </c>
      <c r="D150" s="104">
        <v>38.82</v>
      </c>
      <c r="E150" s="105">
        <v>7600</v>
      </c>
      <c r="F150" s="81">
        <v>4000</v>
      </c>
      <c r="G150" s="82">
        <v>1200</v>
      </c>
      <c r="H150" s="78">
        <f t="shared" si="17"/>
        <v>5200</v>
      </c>
      <c r="I150" s="79">
        <f t="shared" si="18"/>
        <v>295032</v>
      </c>
      <c r="J150" s="79">
        <f t="shared" si="19"/>
        <v>155280</v>
      </c>
      <c r="K150" s="79">
        <f t="shared" si="20"/>
        <v>46584</v>
      </c>
      <c r="L150" s="79">
        <f t="shared" si="16"/>
        <v>201864</v>
      </c>
      <c r="M150" s="122">
        <v>155280</v>
      </c>
    </row>
    <row r="151" spans="1:13" s="75" customFormat="1" ht="36">
      <c r="A151" s="110" t="s">
        <v>319</v>
      </c>
      <c r="B151" s="95" t="s">
        <v>169</v>
      </c>
      <c r="C151" s="83" t="s">
        <v>353</v>
      </c>
      <c r="D151" s="104">
        <v>97.78</v>
      </c>
      <c r="E151" s="105">
        <v>7600</v>
      </c>
      <c r="F151" s="81"/>
      <c r="G151" s="82"/>
      <c r="H151" s="78">
        <f t="shared" si="17"/>
        <v>0</v>
      </c>
      <c r="I151" s="79">
        <f t="shared" si="18"/>
        <v>743128</v>
      </c>
      <c r="J151" s="79">
        <f t="shared" si="19"/>
        <v>0</v>
      </c>
      <c r="K151" s="79">
        <f t="shared" si="20"/>
        <v>0</v>
      </c>
      <c r="L151" s="79">
        <f t="shared" si="16"/>
        <v>0</v>
      </c>
      <c r="M151" s="122"/>
    </row>
    <row r="152" spans="1:13" s="75" customFormat="1" ht="48">
      <c r="A152" s="110" t="s">
        <v>320</v>
      </c>
      <c r="B152" s="95" t="s">
        <v>170</v>
      </c>
      <c r="C152" s="83" t="s">
        <v>361</v>
      </c>
      <c r="D152" s="97">
        <v>4610.14</v>
      </c>
      <c r="E152" s="97">
        <v>1</v>
      </c>
      <c r="F152" s="81"/>
      <c r="G152" s="82"/>
      <c r="H152" s="78">
        <f t="shared" si="17"/>
        <v>0</v>
      </c>
      <c r="I152" s="79">
        <f t="shared" si="18"/>
        <v>4610.14</v>
      </c>
      <c r="J152" s="79">
        <f t="shared" si="19"/>
        <v>0</v>
      </c>
      <c r="K152" s="79">
        <f t="shared" si="20"/>
        <v>0</v>
      </c>
      <c r="L152" s="79">
        <f t="shared" si="16"/>
        <v>0</v>
      </c>
      <c r="M152" s="122"/>
    </row>
    <row r="153" spans="1:13" s="75" customFormat="1" ht="12">
      <c r="A153" s="106" t="s">
        <v>321</v>
      </c>
      <c r="B153" s="107" t="s">
        <v>171</v>
      </c>
      <c r="C153" s="83"/>
      <c r="D153" s="108">
        <v>0</v>
      </c>
      <c r="E153" s="109"/>
      <c r="F153" s="81"/>
      <c r="G153" s="82"/>
      <c r="H153" s="78">
        <f t="shared" si="17"/>
        <v>0</v>
      </c>
      <c r="I153" s="79">
        <f t="shared" si="18"/>
        <v>0</v>
      </c>
      <c r="J153" s="79">
        <f t="shared" si="19"/>
        <v>0</v>
      </c>
      <c r="K153" s="79">
        <f t="shared" si="20"/>
        <v>0</v>
      </c>
      <c r="L153" s="79">
        <f t="shared" si="16"/>
        <v>0</v>
      </c>
      <c r="M153" s="122"/>
    </row>
    <row r="154" spans="1:13" s="75" customFormat="1" ht="36">
      <c r="A154" s="89" t="s">
        <v>322</v>
      </c>
      <c r="B154" s="112" t="s">
        <v>172</v>
      </c>
      <c r="C154" s="83" t="s">
        <v>17</v>
      </c>
      <c r="D154" s="113">
        <v>6.54</v>
      </c>
      <c r="E154" s="113">
        <v>100</v>
      </c>
      <c r="F154" s="81"/>
      <c r="G154" s="82"/>
      <c r="H154" s="78">
        <f t="shared" si="17"/>
        <v>0</v>
      </c>
      <c r="I154" s="79">
        <f t="shared" si="18"/>
        <v>654</v>
      </c>
      <c r="J154" s="79">
        <f t="shared" si="19"/>
        <v>0</v>
      </c>
      <c r="K154" s="79">
        <f t="shared" si="20"/>
        <v>0</v>
      </c>
      <c r="L154" s="79">
        <f t="shared" si="16"/>
        <v>0</v>
      </c>
      <c r="M154" s="122"/>
    </row>
    <row r="155" spans="1:13" s="75" customFormat="1" ht="36">
      <c r="A155" s="89" t="s">
        <v>323</v>
      </c>
      <c r="B155" s="112" t="s">
        <v>173</v>
      </c>
      <c r="C155" s="83" t="s">
        <v>17</v>
      </c>
      <c r="D155" s="113">
        <v>9.24</v>
      </c>
      <c r="E155" s="113">
        <v>400</v>
      </c>
      <c r="F155" s="81"/>
      <c r="G155" s="82">
        <v>400</v>
      </c>
      <c r="H155" s="78">
        <f t="shared" si="17"/>
        <v>400</v>
      </c>
      <c r="I155" s="79">
        <f t="shared" si="18"/>
        <v>3696</v>
      </c>
      <c r="J155" s="79">
        <f t="shared" si="19"/>
        <v>0</v>
      </c>
      <c r="K155" s="79">
        <f t="shared" si="20"/>
        <v>3696</v>
      </c>
      <c r="L155" s="79">
        <f t="shared" si="16"/>
        <v>3696</v>
      </c>
      <c r="M155" s="122"/>
    </row>
    <row r="156" spans="1:13" s="75" customFormat="1" ht="36">
      <c r="A156" s="89" t="s">
        <v>324</v>
      </c>
      <c r="B156" s="112" t="s">
        <v>174</v>
      </c>
      <c r="C156" s="83" t="s">
        <v>17</v>
      </c>
      <c r="D156" s="113">
        <v>12.49</v>
      </c>
      <c r="E156" s="113">
        <v>500</v>
      </c>
      <c r="F156" s="81"/>
      <c r="G156" s="82">
        <v>500</v>
      </c>
      <c r="H156" s="78">
        <f t="shared" si="17"/>
        <v>500</v>
      </c>
      <c r="I156" s="79">
        <f t="shared" si="18"/>
        <v>6245</v>
      </c>
      <c r="J156" s="79">
        <f t="shared" si="19"/>
        <v>0</v>
      </c>
      <c r="K156" s="79">
        <f t="shared" si="20"/>
        <v>6245</v>
      </c>
      <c r="L156" s="79">
        <f t="shared" si="16"/>
        <v>6245</v>
      </c>
      <c r="M156" s="122"/>
    </row>
    <row r="157" spans="1:13" s="75" customFormat="1" ht="36">
      <c r="A157" s="89" t="s">
        <v>325</v>
      </c>
      <c r="B157" s="112" t="s">
        <v>175</v>
      </c>
      <c r="C157" s="83" t="s">
        <v>17</v>
      </c>
      <c r="D157" s="113">
        <v>19.7</v>
      </c>
      <c r="E157" s="113">
        <v>650</v>
      </c>
      <c r="F157" s="81"/>
      <c r="G157" s="82">
        <v>650</v>
      </c>
      <c r="H157" s="78">
        <f t="shared" si="17"/>
        <v>650</v>
      </c>
      <c r="I157" s="79">
        <f t="shared" si="18"/>
        <v>12805</v>
      </c>
      <c r="J157" s="79">
        <f t="shared" si="19"/>
        <v>0</v>
      </c>
      <c r="K157" s="79">
        <f t="shared" si="20"/>
        <v>12805</v>
      </c>
      <c r="L157" s="79">
        <f t="shared" si="16"/>
        <v>12805</v>
      </c>
      <c r="M157" s="122"/>
    </row>
    <row r="158" spans="1:13" s="75" customFormat="1" ht="36">
      <c r="A158" s="89" t="s">
        <v>326</v>
      </c>
      <c r="B158" s="112" t="s">
        <v>176</v>
      </c>
      <c r="C158" s="83" t="s">
        <v>17</v>
      </c>
      <c r="D158" s="113">
        <v>30.08</v>
      </c>
      <c r="E158" s="113">
        <v>1500</v>
      </c>
      <c r="F158" s="81"/>
      <c r="G158" s="82"/>
      <c r="H158" s="78">
        <f t="shared" si="17"/>
        <v>0</v>
      </c>
      <c r="I158" s="79">
        <f t="shared" si="18"/>
        <v>45120</v>
      </c>
      <c r="J158" s="79">
        <f t="shared" si="19"/>
        <v>0</v>
      </c>
      <c r="K158" s="79">
        <f t="shared" si="20"/>
        <v>0</v>
      </c>
      <c r="L158" s="79">
        <f t="shared" si="16"/>
        <v>0</v>
      </c>
      <c r="M158" s="122"/>
    </row>
    <row r="159" spans="1:13" s="75" customFormat="1" ht="48">
      <c r="A159" s="89" t="s">
        <v>327</v>
      </c>
      <c r="B159" s="112" t="s">
        <v>177</v>
      </c>
      <c r="C159" s="83" t="s">
        <v>17</v>
      </c>
      <c r="D159" s="113">
        <v>14.04</v>
      </c>
      <c r="E159" s="113">
        <v>400</v>
      </c>
      <c r="F159" s="81"/>
      <c r="G159" s="82">
        <v>340</v>
      </c>
      <c r="H159" s="78">
        <f t="shared" si="17"/>
        <v>340</v>
      </c>
      <c r="I159" s="79">
        <f t="shared" si="18"/>
        <v>5616</v>
      </c>
      <c r="J159" s="79">
        <f t="shared" si="19"/>
        <v>0</v>
      </c>
      <c r="K159" s="79">
        <f t="shared" si="20"/>
        <v>4773.6</v>
      </c>
      <c r="L159" s="79">
        <f t="shared" si="16"/>
        <v>4773.6</v>
      </c>
      <c r="M159" s="122"/>
    </row>
    <row r="160" spans="1:13" s="75" customFormat="1" ht="48">
      <c r="A160" s="89" t="s">
        <v>328</v>
      </c>
      <c r="B160" s="112" t="s">
        <v>178</v>
      </c>
      <c r="C160" s="83" t="s">
        <v>17</v>
      </c>
      <c r="D160" s="113">
        <v>13.99</v>
      </c>
      <c r="E160" s="113">
        <v>80</v>
      </c>
      <c r="F160" s="81"/>
      <c r="G160" s="82"/>
      <c r="H160" s="78">
        <f t="shared" si="17"/>
        <v>0</v>
      </c>
      <c r="I160" s="79">
        <f t="shared" si="18"/>
        <v>1119.2</v>
      </c>
      <c r="J160" s="79">
        <f t="shared" si="19"/>
        <v>0</v>
      </c>
      <c r="K160" s="79">
        <f t="shared" si="20"/>
        <v>0</v>
      </c>
      <c r="L160" s="79">
        <f t="shared" si="16"/>
        <v>0</v>
      </c>
      <c r="M160" s="122"/>
    </row>
    <row r="161" spans="1:13" s="75" customFormat="1" ht="48">
      <c r="A161" s="89" t="s">
        <v>329</v>
      </c>
      <c r="B161" s="112" t="s">
        <v>179</v>
      </c>
      <c r="C161" s="83" t="s">
        <v>17</v>
      </c>
      <c r="D161" s="113">
        <v>20.24</v>
      </c>
      <c r="E161" s="113">
        <v>280</v>
      </c>
      <c r="F161" s="81"/>
      <c r="G161" s="82"/>
      <c r="H161" s="78">
        <f t="shared" si="17"/>
        <v>0</v>
      </c>
      <c r="I161" s="79">
        <f t="shared" si="18"/>
        <v>5667.2</v>
      </c>
      <c r="J161" s="79">
        <f t="shared" si="19"/>
        <v>0</v>
      </c>
      <c r="K161" s="79">
        <f t="shared" si="20"/>
        <v>0</v>
      </c>
      <c r="L161" s="79">
        <f t="shared" si="16"/>
        <v>0</v>
      </c>
      <c r="M161" s="122"/>
    </row>
    <row r="162" spans="1:13" s="75" customFormat="1" ht="48">
      <c r="A162" s="89" t="s">
        <v>330</v>
      </c>
      <c r="B162" s="112" t="s">
        <v>180</v>
      </c>
      <c r="C162" s="83" t="s">
        <v>362</v>
      </c>
      <c r="D162" s="113">
        <v>8754.96</v>
      </c>
      <c r="E162" s="113">
        <v>6</v>
      </c>
      <c r="F162" s="81">
        <v>6</v>
      </c>
      <c r="G162" s="82"/>
      <c r="H162" s="78">
        <f t="shared" si="17"/>
        <v>6</v>
      </c>
      <c r="I162" s="79">
        <f t="shared" si="18"/>
        <v>52529.76</v>
      </c>
      <c r="J162" s="79">
        <f t="shared" si="19"/>
        <v>52529.76</v>
      </c>
      <c r="K162" s="79">
        <f t="shared" si="20"/>
        <v>0</v>
      </c>
      <c r="L162" s="79">
        <f t="shared" si="16"/>
        <v>52529.76</v>
      </c>
      <c r="M162" s="122"/>
    </row>
    <row r="163" spans="1:13" s="75" customFormat="1" ht="36">
      <c r="A163" s="89" t="s">
        <v>331</v>
      </c>
      <c r="B163" s="112" t="s">
        <v>181</v>
      </c>
      <c r="C163" s="83" t="s">
        <v>362</v>
      </c>
      <c r="D163" s="113">
        <v>983.89</v>
      </c>
      <c r="E163" s="113">
        <v>14</v>
      </c>
      <c r="F163" s="81"/>
      <c r="G163" s="82"/>
      <c r="H163" s="78">
        <f t="shared" si="17"/>
        <v>0</v>
      </c>
      <c r="I163" s="79">
        <f t="shared" si="18"/>
        <v>13774.46</v>
      </c>
      <c r="J163" s="79">
        <f t="shared" si="19"/>
        <v>0</v>
      </c>
      <c r="K163" s="79">
        <f t="shared" si="20"/>
        <v>0</v>
      </c>
      <c r="L163" s="79">
        <f t="shared" si="16"/>
        <v>0</v>
      </c>
      <c r="M163" s="122"/>
    </row>
    <row r="164" spans="1:13" s="75" customFormat="1" ht="48">
      <c r="A164" s="89" t="s">
        <v>332</v>
      </c>
      <c r="B164" s="112" t="s">
        <v>182</v>
      </c>
      <c r="C164" s="83" t="s">
        <v>362</v>
      </c>
      <c r="D164" s="113">
        <v>4954.7</v>
      </c>
      <c r="E164" s="113">
        <v>5</v>
      </c>
      <c r="F164" s="81">
        <v>4</v>
      </c>
      <c r="G164" s="82"/>
      <c r="H164" s="78">
        <f t="shared" si="17"/>
        <v>4</v>
      </c>
      <c r="I164" s="79">
        <f t="shared" si="18"/>
        <v>24773.5</v>
      </c>
      <c r="J164" s="79">
        <f t="shared" si="19"/>
        <v>19818.8</v>
      </c>
      <c r="K164" s="79">
        <f t="shared" si="20"/>
        <v>0</v>
      </c>
      <c r="L164" s="79">
        <f t="shared" si="16"/>
        <v>19818.8</v>
      </c>
      <c r="M164" s="122"/>
    </row>
    <row r="165" spans="1:13" s="75" customFormat="1" ht="24">
      <c r="A165" s="89" t="s">
        <v>333</v>
      </c>
      <c r="B165" s="112" t="s">
        <v>183</v>
      </c>
      <c r="C165" s="83" t="s">
        <v>362</v>
      </c>
      <c r="D165" s="113">
        <v>106.86</v>
      </c>
      <c r="E165" s="113">
        <v>14</v>
      </c>
      <c r="F165" s="81"/>
      <c r="G165" s="82"/>
      <c r="H165" s="78">
        <f t="shared" si="17"/>
        <v>0</v>
      </c>
      <c r="I165" s="79">
        <f t="shared" si="18"/>
        <v>1496.04</v>
      </c>
      <c r="J165" s="79">
        <f t="shared" si="19"/>
        <v>0</v>
      </c>
      <c r="K165" s="79">
        <f t="shared" si="20"/>
        <v>0</v>
      </c>
      <c r="L165" s="79">
        <f t="shared" si="16"/>
        <v>0</v>
      </c>
      <c r="M165" s="122"/>
    </row>
    <row r="166" spans="1:13" s="75" customFormat="1" ht="12">
      <c r="A166" s="89" t="s">
        <v>334</v>
      </c>
      <c r="B166" s="112" t="s">
        <v>184</v>
      </c>
      <c r="C166" s="83" t="s">
        <v>1</v>
      </c>
      <c r="D166" s="113">
        <v>9.91</v>
      </c>
      <c r="E166" s="113">
        <v>14</v>
      </c>
      <c r="F166" s="81"/>
      <c r="G166" s="82"/>
      <c r="H166" s="78">
        <f t="shared" si="17"/>
        <v>0</v>
      </c>
      <c r="I166" s="79">
        <f t="shared" si="18"/>
        <v>138.74</v>
      </c>
      <c r="J166" s="79">
        <f t="shared" si="19"/>
        <v>0</v>
      </c>
      <c r="K166" s="79">
        <f t="shared" si="20"/>
        <v>0</v>
      </c>
      <c r="L166" s="79">
        <f t="shared" si="16"/>
        <v>0</v>
      </c>
      <c r="M166" s="122"/>
    </row>
    <row r="167" spans="1:13" s="75" customFormat="1" ht="60">
      <c r="A167" s="89" t="s">
        <v>335</v>
      </c>
      <c r="B167" s="112" t="s">
        <v>185</v>
      </c>
      <c r="C167" s="83" t="s">
        <v>362</v>
      </c>
      <c r="D167" s="113">
        <v>768.32</v>
      </c>
      <c r="E167" s="113">
        <v>1</v>
      </c>
      <c r="F167" s="81"/>
      <c r="G167" s="82"/>
      <c r="H167" s="78">
        <f t="shared" si="17"/>
        <v>0</v>
      </c>
      <c r="I167" s="79">
        <f t="shared" si="18"/>
        <v>768.32</v>
      </c>
      <c r="J167" s="79">
        <f t="shared" si="19"/>
        <v>0</v>
      </c>
      <c r="K167" s="79">
        <f t="shared" si="20"/>
        <v>0</v>
      </c>
      <c r="L167" s="79">
        <f t="shared" si="16"/>
        <v>0</v>
      </c>
      <c r="M167" s="122"/>
    </row>
    <row r="168" spans="1:13" s="75" customFormat="1" ht="36">
      <c r="A168" s="89" t="s">
        <v>336</v>
      </c>
      <c r="B168" s="112" t="s">
        <v>186</v>
      </c>
      <c r="C168" s="83" t="s">
        <v>362</v>
      </c>
      <c r="D168" s="113">
        <v>117.32</v>
      </c>
      <c r="E168" s="113">
        <v>1</v>
      </c>
      <c r="F168" s="81"/>
      <c r="G168" s="82"/>
      <c r="H168" s="78">
        <f t="shared" si="17"/>
        <v>0</v>
      </c>
      <c r="I168" s="79">
        <f t="shared" si="18"/>
        <v>117.32</v>
      </c>
      <c r="J168" s="79">
        <f t="shared" si="19"/>
        <v>0</v>
      </c>
      <c r="K168" s="79">
        <f t="shared" si="20"/>
        <v>0</v>
      </c>
      <c r="L168" s="79">
        <f t="shared" si="16"/>
        <v>0</v>
      </c>
      <c r="M168" s="122"/>
    </row>
    <row r="169" spans="1:13" s="75" customFormat="1" ht="36">
      <c r="A169" s="89" t="s">
        <v>337</v>
      </c>
      <c r="B169" s="112" t="s">
        <v>187</v>
      </c>
      <c r="C169" s="83" t="s">
        <v>362</v>
      </c>
      <c r="D169" s="113">
        <v>16.59</v>
      </c>
      <c r="E169" s="113">
        <v>12</v>
      </c>
      <c r="F169" s="81"/>
      <c r="G169" s="82"/>
      <c r="H169" s="78">
        <f t="shared" si="17"/>
        <v>0</v>
      </c>
      <c r="I169" s="79">
        <f t="shared" si="18"/>
        <v>199.08</v>
      </c>
      <c r="J169" s="79">
        <f t="shared" si="19"/>
        <v>0</v>
      </c>
      <c r="K169" s="79">
        <f t="shared" si="20"/>
        <v>0</v>
      </c>
      <c r="L169" s="79">
        <f t="shared" si="16"/>
        <v>0</v>
      </c>
      <c r="M169" s="122"/>
    </row>
    <row r="170" spans="1:13" s="75" customFormat="1" ht="36">
      <c r="A170" s="89" t="s">
        <v>338</v>
      </c>
      <c r="B170" s="112" t="s">
        <v>188</v>
      </c>
      <c r="C170" s="83" t="s">
        <v>1</v>
      </c>
      <c r="D170" s="113">
        <v>203.83</v>
      </c>
      <c r="E170" s="113">
        <v>1</v>
      </c>
      <c r="F170" s="81"/>
      <c r="G170" s="82"/>
      <c r="H170" s="78">
        <f t="shared" si="17"/>
        <v>0</v>
      </c>
      <c r="I170" s="79">
        <f t="shared" si="18"/>
        <v>203.83</v>
      </c>
      <c r="J170" s="79">
        <f t="shared" si="19"/>
        <v>0</v>
      </c>
      <c r="K170" s="79">
        <f t="shared" si="20"/>
        <v>0</v>
      </c>
      <c r="L170" s="79">
        <f t="shared" si="16"/>
        <v>0</v>
      </c>
      <c r="M170" s="122"/>
    </row>
    <row r="171" spans="1:13" s="75" customFormat="1" ht="60">
      <c r="A171" s="89" t="s">
        <v>339</v>
      </c>
      <c r="B171" s="112" t="s">
        <v>189</v>
      </c>
      <c r="C171" s="83" t="s">
        <v>362</v>
      </c>
      <c r="D171" s="113">
        <v>2064.79</v>
      </c>
      <c r="E171" s="113">
        <v>1</v>
      </c>
      <c r="F171" s="81"/>
      <c r="G171" s="82"/>
      <c r="H171" s="78">
        <f t="shared" si="17"/>
        <v>0</v>
      </c>
      <c r="I171" s="79">
        <f t="shared" si="18"/>
        <v>2064.79</v>
      </c>
      <c r="J171" s="79">
        <f t="shared" si="19"/>
        <v>0</v>
      </c>
      <c r="K171" s="79">
        <f t="shared" si="20"/>
        <v>0</v>
      </c>
      <c r="L171" s="79">
        <f t="shared" si="16"/>
        <v>0</v>
      </c>
      <c r="M171" s="122"/>
    </row>
    <row r="172" spans="1:13" s="75" customFormat="1" ht="24">
      <c r="A172" s="89" t="s">
        <v>340</v>
      </c>
      <c r="B172" s="112" t="s">
        <v>190</v>
      </c>
      <c r="C172" s="83" t="s">
        <v>1</v>
      </c>
      <c r="D172" s="113">
        <v>16.92</v>
      </c>
      <c r="E172" s="113">
        <v>8</v>
      </c>
      <c r="F172" s="81"/>
      <c r="G172" s="82"/>
      <c r="H172" s="78">
        <f t="shared" si="17"/>
        <v>0</v>
      </c>
      <c r="I172" s="79">
        <f t="shared" si="18"/>
        <v>135.36</v>
      </c>
      <c r="J172" s="79">
        <f t="shared" si="19"/>
        <v>0</v>
      </c>
      <c r="K172" s="79">
        <f t="shared" si="20"/>
        <v>0</v>
      </c>
      <c r="L172" s="79">
        <f t="shared" si="16"/>
        <v>0</v>
      </c>
      <c r="M172" s="122"/>
    </row>
    <row r="173" spans="1:13" s="75" customFormat="1" ht="36">
      <c r="A173" s="89" t="s">
        <v>341</v>
      </c>
      <c r="B173" s="112" t="s">
        <v>191</v>
      </c>
      <c r="C173" s="83" t="s">
        <v>362</v>
      </c>
      <c r="D173" s="113">
        <v>4029.37</v>
      </c>
      <c r="E173" s="113">
        <v>2</v>
      </c>
      <c r="F173" s="81"/>
      <c r="G173" s="82"/>
      <c r="H173" s="78">
        <f t="shared" si="17"/>
        <v>0</v>
      </c>
      <c r="I173" s="79">
        <f t="shared" si="18"/>
        <v>8058.74</v>
      </c>
      <c r="J173" s="79">
        <f t="shared" si="19"/>
        <v>0</v>
      </c>
      <c r="K173" s="79">
        <f t="shared" si="20"/>
        <v>0</v>
      </c>
      <c r="L173" s="79">
        <f t="shared" si="16"/>
        <v>0</v>
      </c>
      <c r="M173" s="122"/>
    </row>
    <row r="174" spans="1:13" s="75" customFormat="1" ht="36">
      <c r="A174" s="89" t="s">
        <v>342</v>
      </c>
      <c r="B174" s="112" t="s">
        <v>192</v>
      </c>
      <c r="C174" s="83" t="s">
        <v>1</v>
      </c>
      <c r="D174" s="113">
        <v>400.56</v>
      </c>
      <c r="E174" s="113">
        <v>1</v>
      </c>
      <c r="F174" s="81"/>
      <c r="G174" s="82"/>
      <c r="H174" s="78">
        <f t="shared" si="17"/>
        <v>0</v>
      </c>
      <c r="I174" s="79">
        <f t="shared" si="18"/>
        <v>400.56</v>
      </c>
      <c r="J174" s="79">
        <f t="shared" si="19"/>
        <v>0</v>
      </c>
      <c r="K174" s="79">
        <f t="shared" si="20"/>
        <v>0</v>
      </c>
      <c r="L174" s="79">
        <f t="shared" si="16"/>
        <v>0</v>
      </c>
      <c r="M174" s="122"/>
    </row>
    <row r="175" spans="1:13" s="75" customFormat="1" ht="24">
      <c r="A175" s="89" t="s">
        <v>343</v>
      </c>
      <c r="B175" s="112" t="s">
        <v>193</v>
      </c>
      <c r="C175" s="83" t="s">
        <v>1</v>
      </c>
      <c r="D175" s="113">
        <v>541.8</v>
      </c>
      <c r="E175" s="113">
        <v>36</v>
      </c>
      <c r="F175" s="81"/>
      <c r="G175" s="82"/>
      <c r="H175" s="78">
        <f t="shared" si="17"/>
        <v>0</v>
      </c>
      <c r="I175" s="79">
        <f t="shared" si="18"/>
        <v>19504.8</v>
      </c>
      <c r="J175" s="79">
        <f t="shared" si="19"/>
        <v>0</v>
      </c>
      <c r="K175" s="79">
        <f t="shared" si="20"/>
        <v>0</v>
      </c>
      <c r="L175" s="79">
        <f t="shared" si="16"/>
        <v>0</v>
      </c>
      <c r="M175" s="122"/>
    </row>
    <row r="176" spans="1:13" s="75" customFormat="1" ht="12">
      <c r="A176" s="89" t="s">
        <v>344</v>
      </c>
      <c r="B176" s="112" t="s">
        <v>194</v>
      </c>
      <c r="C176" s="83" t="s">
        <v>1</v>
      </c>
      <c r="D176" s="113">
        <v>278.84</v>
      </c>
      <c r="E176" s="113">
        <v>2</v>
      </c>
      <c r="F176" s="81"/>
      <c r="G176" s="82"/>
      <c r="H176" s="78">
        <f t="shared" si="17"/>
        <v>0</v>
      </c>
      <c r="I176" s="79">
        <f t="shared" si="18"/>
        <v>557.68</v>
      </c>
      <c r="J176" s="79">
        <f t="shared" si="19"/>
        <v>0</v>
      </c>
      <c r="K176" s="79">
        <f t="shared" si="20"/>
        <v>0</v>
      </c>
      <c r="L176" s="79">
        <f t="shared" si="16"/>
        <v>0</v>
      </c>
      <c r="M176" s="122"/>
    </row>
    <row r="177" spans="1:13" s="75" customFormat="1" ht="12">
      <c r="A177" s="89" t="s">
        <v>345</v>
      </c>
      <c r="B177" s="112" t="s">
        <v>195</v>
      </c>
      <c r="C177" s="83" t="s">
        <v>1</v>
      </c>
      <c r="D177" s="113">
        <v>136.71</v>
      </c>
      <c r="E177" s="113">
        <v>3</v>
      </c>
      <c r="F177" s="81"/>
      <c r="G177" s="82"/>
      <c r="H177" s="78">
        <f t="shared" si="17"/>
        <v>0</v>
      </c>
      <c r="I177" s="79">
        <f t="shared" si="18"/>
        <v>410.13</v>
      </c>
      <c r="J177" s="79">
        <f t="shared" si="19"/>
        <v>0</v>
      </c>
      <c r="K177" s="79">
        <f t="shared" si="20"/>
        <v>0</v>
      </c>
      <c r="L177" s="79">
        <f t="shared" si="16"/>
        <v>0</v>
      </c>
      <c r="M177" s="122"/>
    </row>
    <row r="178" spans="1:13" s="75" customFormat="1" ht="12">
      <c r="A178" s="106" t="s">
        <v>346</v>
      </c>
      <c r="B178" s="107" t="s">
        <v>196</v>
      </c>
      <c r="C178" s="83"/>
      <c r="D178" s="108"/>
      <c r="E178" s="109"/>
      <c r="F178" s="81"/>
      <c r="G178" s="82"/>
      <c r="H178" s="78">
        <f t="shared" si="17"/>
        <v>0</v>
      </c>
      <c r="I178" s="79">
        <f t="shared" si="18"/>
        <v>0</v>
      </c>
      <c r="J178" s="79">
        <f t="shared" si="19"/>
        <v>0</v>
      </c>
      <c r="K178" s="79">
        <f t="shared" si="20"/>
        <v>0</v>
      </c>
      <c r="L178" s="79">
        <f t="shared" si="16"/>
        <v>0</v>
      </c>
      <c r="M178" s="122"/>
    </row>
    <row r="179" spans="1:13" s="75" customFormat="1" ht="24">
      <c r="A179" s="89" t="s">
        <v>347</v>
      </c>
      <c r="B179" s="112" t="s">
        <v>197</v>
      </c>
      <c r="C179" s="83" t="s">
        <v>17</v>
      </c>
      <c r="D179" s="113">
        <v>19.74</v>
      </c>
      <c r="E179" s="113">
        <v>50</v>
      </c>
      <c r="F179" s="88"/>
      <c r="G179" s="82"/>
      <c r="H179" s="78">
        <f t="shared" si="17"/>
        <v>0</v>
      </c>
      <c r="I179" s="79">
        <f t="shared" si="18"/>
        <v>987</v>
      </c>
      <c r="J179" s="79">
        <f t="shared" si="19"/>
        <v>0</v>
      </c>
      <c r="K179" s="79">
        <f t="shared" si="20"/>
        <v>0</v>
      </c>
      <c r="L179" s="79">
        <f t="shared" si="16"/>
        <v>0</v>
      </c>
      <c r="M179" s="122"/>
    </row>
    <row r="180" spans="1:13" s="75" customFormat="1" ht="12">
      <c r="A180" s="89"/>
      <c r="B180" s="90"/>
      <c r="C180" s="83"/>
      <c r="D180" s="101"/>
      <c r="E180" s="101"/>
      <c r="F180" s="88"/>
      <c r="G180" s="82"/>
      <c r="H180" s="78"/>
      <c r="I180" s="79"/>
      <c r="J180" s="79"/>
      <c r="K180" s="79"/>
      <c r="L180" s="79"/>
      <c r="M180" s="122"/>
    </row>
    <row r="181" spans="1:13" s="56" customFormat="1" ht="14.25">
      <c r="A181" s="54"/>
      <c r="B181" s="64"/>
      <c r="C181" s="52"/>
      <c r="D181" s="53"/>
      <c r="E181" s="53"/>
      <c r="F181" s="49"/>
      <c r="G181" s="55"/>
      <c r="H181" s="51"/>
      <c r="I181" s="50">
        <f>SUM(I10:I180)</f>
        <v>1881630.9168</v>
      </c>
      <c r="J181" s="50">
        <f>SUM(J10:J180)+0.04</f>
        <v>677655.1294000002</v>
      </c>
      <c r="K181" s="50">
        <f>SUM(K10:K180)</f>
        <v>112981.75</v>
      </c>
      <c r="L181" s="50">
        <f>SUM(L10:L180)+0.04</f>
        <v>790636.8794000001</v>
      </c>
      <c r="M181" s="59"/>
    </row>
    <row r="182" spans="1:13" s="56" customFormat="1" ht="14.25" customHeight="1">
      <c r="A182" s="130" t="s">
        <v>383</v>
      </c>
      <c r="B182" s="130"/>
      <c r="C182" s="130"/>
      <c r="D182" s="130"/>
      <c r="E182" s="130"/>
      <c r="F182" s="130"/>
      <c r="G182" s="130"/>
      <c r="H182" s="130"/>
      <c r="I182" s="57"/>
      <c r="J182" s="58"/>
      <c r="K182" s="49"/>
      <c r="L182" s="49"/>
      <c r="M182" s="59"/>
    </row>
    <row r="183" spans="4:13" s="56" customFormat="1" ht="14.25">
      <c r="D183" s="59"/>
      <c r="E183" s="59"/>
      <c r="I183" s="71"/>
      <c r="K183" s="59"/>
      <c r="M183" s="59"/>
    </row>
    <row r="184" spans="4:13" s="56" customFormat="1" ht="14.25">
      <c r="D184" s="59"/>
      <c r="E184" s="59"/>
      <c r="K184" s="119">
        <v>677655.13</v>
      </c>
      <c r="L184" s="120"/>
      <c r="M184" s="59"/>
    </row>
    <row r="185" spans="9:11" ht="14.25">
      <c r="I185" s="61"/>
      <c r="J185" s="61"/>
      <c r="K185" s="62"/>
    </row>
    <row r="186" ht="14.25">
      <c r="K186" s="115"/>
    </row>
    <row r="187" ht="14.25">
      <c r="K187" s="63"/>
    </row>
  </sheetData>
  <sheetProtection/>
  <mergeCells count="16">
    <mergeCell ref="A182:H182"/>
    <mergeCell ref="A5:L5"/>
    <mergeCell ref="M5:W5"/>
    <mergeCell ref="A6:L6"/>
    <mergeCell ref="A7:A8"/>
    <mergeCell ref="B7:B8"/>
    <mergeCell ref="C7:C8"/>
    <mergeCell ref="D7:D8"/>
    <mergeCell ref="E7:H7"/>
    <mergeCell ref="I7:L7"/>
    <mergeCell ref="A1:G1"/>
    <mergeCell ref="I1:L1"/>
    <mergeCell ref="A2:L2"/>
    <mergeCell ref="A3:F3"/>
    <mergeCell ref="G3:L3"/>
    <mergeCell ref="A4:L4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B30"/>
  <sheetViews>
    <sheetView view="pageBreakPreview" zoomScaleNormal="115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16.7109375" style="65" customWidth="1"/>
    <col min="2" max="2" width="66.57421875" style="68" customWidth="1"/>
  </cols>
  <sheetData>
    <row r="4" spans="1:2" s="66" customFormat="1" ht="15">
      <c r="A4" s="67" t="s">
        <v>42</v>
      </c>
      <c r="B4" s="67" t="s">
        <v>43</v>
      </c>
    </row>
    <row r="5" spans="1:2" ht="21.75" customHeight="1">
      <c r="A5" s="69" t="s">
        <v>44</v>
      </c>
      <c r="B5" s="70" t="s">
        <v>46</v>
      </c>
    </row>
    <row r="6" spans="1:2" ht="21.75" customHeight="1">
      <c r="A6" s="69" t="s">
        <v>45</v>
      </c>
      <c r="B6" s="70" t="s">
        <v>47</v>
      </c>
    </row>
    <row r="7" spans="1:2" ht="21.75" customHeight="1">
      <c r="A7" s="69" t="s">
        <v>49</v>
      </c>
      <c r="B7" s="70" t="s">
        <v>48</v>
      </c>
    </row>
    <row r="8" spans="1:2" ht="21.75" customHeight="1">
      <c r="A8" s="69" t="s">
        <v>50</v>
      </c>
      <c r="B8" s="70" t="s">
        <v>51</v>
      </c>
    </row>
    <row r="9" spans="1:2" ht="21.75" customHeight="1">
      <c r="A9" s="69" t="s">
        <v>50</v>
      </c>
      <c r="B9" s="70" t="s">
        <v>52</v>
      </c>
    </row>
    <row r="10" spans="1:2" ht="21.75" customHeight="1">
      <c r="A10" s="69" t="s">
        <v>53</v>
      </c>
      <c r="B10" s="70" t="s">
        <v>54</v>
      </c>
    </row>
    <row r="11" spans="1:2" ht="21.75" customHeight="1">
      <c r="A11" s="69" t="s">
        <v>55</v>
      </c>
      <c r="B11" s="70" t="s">
        <v>56</v>
      </c>
    </row>
    <row r="12" spans="1:2" ht="21.75" customHeight="1">
      <c r="A12" s="69" t="s">
        <v>57</v>
      </c>
      <c r="B12" s="70" t="s">
        <v>58</v>
      </c>
    </row>
    <row r="13" spans="1:2" ht="21.75" customHeight="1">
      <c r="A13" s="69" t="s">
        <v>57</v>
      </c>
      <c r="B13" s="70" t="s">
        <v>59</v>
      </c>
    </row>
    <row r="14" spans="1:2" ht="21.75" customHeight="1">
      <c r="A14" s="69" t="s">
        <v>60</v>
      </c>
      <c r="B14" s="70" t="s">
        <v>61</v>
      </c>
    </row>
    <row r="15" spans="1:2" ht="21.75" customHeight="1">
      <c r="A15" s="69" t="s">
        <v>62</v>
      </c>
      <c r="B15" s="70" t="s">
        <v>63</v>
      </c>
    </row>
    <row r="16" spans="1:2" ht="21.75" customHeight="1">
      <c r="A16" s="69" t="s">
        <v>64</v>
      </c>
      <c r="B16" s="70" t="s">
        <v>65</v>
      </c>
    </row>
    <row r="17" spans="1:2" ht="21.75" customHeight="1">
      <c r="A17" s="69" t="s">
        <v>57</v>
      </c>
      <c r="B17" s="70" t="s">
        <v>66</v>
      </c>
    </row>
    <row r="18" spans="1:2" ht="21.75" customHeight="1">
      <c r="A18" s="69" t="s">
        <v>57</v>
      </c>
      <c r="B18" s="70" t="s">
        <v>67</v>
      </c>
    </row>
    <row r="19" spans="1:2" ht="21.75" customHeight="1">
      <c r="A19" s="69" t="s">
        <v>60</v>
      </c>
      <c r="B19" s="70" t="s">
        <v>68</v>
      </c>
    </row>
    <row r="20" spans="1:2" ht="21.75" customHeight="1">
      <c r="A20" s="69" t="s">
        <v>60</v>
      </c>
      <c r="B20" s="70" t="s">
        <v>69</v>
      </c>
    </row>
    <row r="21" spans="1:2" ht="21.75" customHeight="1">
      <c r="A21" s="69" t="s">
        <v>57</v>
      </c>
      <c r="B21" s="70" t="s">
        <v>70</v>
      </c>
    </row>
    <row r="22" spans="1:2" ht="21.75" customHeight="1">
      <c r="A22" s="69" t="s">
        <v>60</v>
      </c>
      <c r="B22" s="70" t="s">
        <v>71</v>
      </c>
    </row>
    <row r="23" spans="1:2" ht="21.75" customHeight="1">
      <c r="A23" s="69" t="s">
        <v>72</v>
      </c>
      <c r="B23" s="70" t="s">
        <v>73</v>
      </c>
    </row>
    <row r="24" spans="1:2" ht="21.75" customHeight="1">
      <c r="A24" s="69" t="s">
        <v>72</v>
      </c>
      <c r="B24" s="70" t="s">
        <v>74</v>
      </c>
    </row>
    <row r="25" spans="1:2" ht="21.75" customHeight="1">
      <c r="A25" s="69" t="s">
        <v>75</v>
      </c>
      <c r="B25" s="70" t="s">
        <v>76</v>
      </c>
    </row>
    <row r="26" spans="1:2" ht="21.75" customHeight="1">
      <c r="A26" s="69" t="s">
        <v>75</v>
      </c>
      <c r="B26" s="70" t="s">
        <v>77</v>
      </c>
    </row>
    <row r="27" spans="1:2" ht="21.75" customHeight="1">
      <c r="A27" s="69" t="s">
        <v>75</v>
      </c>
      <c r="B27" s="70" t="s">
        <v>78</v>
      </c>
    </row>
    <row r="28" spans="1:2" ht="21.75" customHeight="1">
      <c r="A28" s="69" t="s">
        <v>79</v>
      </c>
      <c r="B28" s="70" t="s">
        <v>80</v>
      </c>
    </row>
    <row r="29" spans="1:2" ht="21.75" customHeight="1">
      <c r="A29" s="69" t="s">
        <v>81</v>
      </c>
      <c r="B29" s="70" t="s">
        <v>82</v>
      </c>
    </row>
    <row r="30" spans="1:2" ht="21.75" customHeight="1">
      <c r="A30" s="69" t="s">
        <v>81</v>
      </c>
      <c r="B30" s="70" t="s">
        <v>83</v>
      </c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87"/>
  <sheetViews>
    <sheetView view="pageBreakPreview" zoomScaleSheetLayoutView="100" zoomScalePageLayoutView="0" workbookViewId="0" topLeftCell="A175">
      <selection activeCell="A183" sqref="A183"/>
    </sheetView>
  </sheetViews>
  <sheetFormatPr defaultColWidth="9.140625" defaultRowHeight="15"/>
  <cols>
    <col min="1" max="1" width="6.7109375" style="46" bestFit="1" customWidth="1"/>
    <col min="2" max="2" width="47.421875" style="46" customWidth="1"/>
    <col min="3" max="3" width="6.421875" style="46" customWidth="1"/>
    <col min="4" max="4" width="13.8515625" style="115" bestFit="1" customWidth="1"/>
    <col min="5" max="5" width="13.140625" style="115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3" width="11.00390625" style="115" bestFit="1" customWidth="1"/>
    <col min="14" max="16384" width="9.140625" style="46" customWidth="1"/>
  </cols>
  <sheetData>
    <row r="1" spans="1:12" ht="15.75">
      <c r="A1" s="124"/>
      <c r="B1" s="124"/>
      <c r="C1" s="124"/>
      <c r="D1" s="124"/>
      <c r="E1" s="124"/>
      <c r="F1" s="124"/>
      <c r="G1" s="124"/>
      <c r="H1" s="45"/>
      <c r="I1" s="125" t="s">
        <v>378</v>
      </c>
      <c r="J1" s="125"/>
      <c r="K1" s="125"/>
      <c r="L1" s="125"/>
    </row>
    <row r="2" spans="1:12" ht="15.75">
      <c r="A2" s="126" t="s">
        <v>41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2" ht="15.75">
      <c r="A3" s="127" t="s">
        <v>98</v>
      </c>
      <c r="B3" s="128"/>
      <c r="C3" s="128"/>
      <c r="D3" s="128"/>
      <c r="E3" s="128"/>
      <c r="F3" s="128"/>
      <c r="G3" s="129" t="s">
        <v>379</v>
      </c>
      <c r="H3" s="129"/>
      <c r="I3" s="129"/>
      <c r="J3" s="129"/>
      <c r="K3" s="129"/>
      <c r="L3" s="129"/>
    </row>
    <row r="4" spans="1:12" ht="15.75">
      <c r="A4" s="127" t="s">
        <v>100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1:23" ht="32.25" customHeight="1">
      <c r="A5" s="131" t="s">
        <v>99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</row>
    <row r="6" spans="1:12" ht="15.75">
      <c r="A6" s="132" t="s">
        <v>96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</row>
    <row r="7" spans="1:12" ht="15.75">
      <c r="A7" s="133" t="s">
        <v>0</v>
      </c>
      <c r="B7" s="133" t="s">
        <v>2</v>
      </c>
      <c r="C7" s="133" t="s">
        <v>1</v>
      </c>
      <c r="D7" s="134" t="s">
        <v>3</v>
      </c>
      <c r="E7" s="135" t="s">
        <v>4</v>
      </c>
      <c r="F7" s="135"/>
      <c r="G7" s="135"/>
      <c r="H7" s="135"/>
      <c r="I7" s="136" t="s">
        <v>5</v>
      </c>
      <c r="J7" s="136"/>
      <c r="K7" s="136"/>
      <c r="L7" s="136"/>
    </row>
    <row r="8" spans="1:12" ht="15.75">
      <c r="A8" s="133"/>
      <c r="B8" s="133"/>
      <c r="C8" s="133"/>
      <c r="D8" s="134"/>
      <c r="E8" s="116" t="s">
        <v>6</v>
      </c>
      <c r="F8" s="48" t="s">
        <v>7</v>
      </c>
      <c r="G8" s="47" t="s">
        <v>8</v>
      </c>
      <c r="H8" s="47" t="s">
        <v>9</v>
      </c>
      <c r="I8" s="47" t="s">
        <v>6</v>
      </c>
      <c r="J8" s="47" t="s">
        <v>7</v>
      </c>
      <c r="K8" s="47" t="s">
        <v>8</v>
      </c>
      <c r="L8" s="47" t="s">
        <v>10</v>
      </c>
    </row>
    <row r="9" spans="1:13" s="75" customFormat="1" ht="24">
      <c r="A9" s="72" t="s">
        <v>349</v>
      </c>
      <c r="B9" s="91" t="s">
        <v>348</v>
      </c>
      <c r="C9" s="72"/>
      <c r="D9" s="114"/>
      <c r="E9" s="117"/>
      <c r="F9" s="73"/>
      <c r="G9" s="74"/>
      <c r="H9" s="74"/>
      <c r="I9" s="74"/>
      <c r="J9" s="74"/>
      <c r="K9" s="74"/>
      <c r="L9" s="74"/>
      <c r="M9" s="122"/>
    </row>
    <row r="10" spans="1:13" s="75" customFormat="1" ht="12">
      <c r="A10" s="91" t="s">
        <v>13</v>
      </c>
      <c r="B10" s="92" t="s">
        <v>101</v>
      </c>
      <c r="C10" s="76"/>
      <c r="D10" s="93"/>
      <c r="E10" s="94"/>
      <c r="F10" s="77"/>
      <c r="G10" s="77"/>
      <c r="H10" s="78">
        <f aca="true" t="shared" si="0" ref="H10:H73">G10+F10</f>
        <v>0</v>
      </c>
      <c r="I10" s="79">
        <f aca="true" t="shared" si="1" ref="I10:I54">ROUNDUP((E10*D10),2)</f>
        <v>0</v>
      </c>
      <c r="J10" s="79">
        <f aca="true" t="shared" si="2" ref="J10:J54">ROUNDUP((F10*D10),2)</f>
        <v>0</v>
      </c>
      <c r="K10" s="79">
        <f aca="true" t="shared" si="3" ref="K10:K54">ROUNDUP((D10*G10),2)</f>
        <v>0</v>
      </c>
      <c r="L10" s="79">
        <f aca="true" t="shared" si="4" ref="L10:L56">K10+J10</f>
        <v>0</v>
      </c>
      <c r="M10" s="122"/>
    </row>
    <row r="11" spans="1:13" s="75" customFormat="1" ht="24">
      <c r="A11" s="89" t="s">
        <v>12</v>
      </c>
      <c r="B11" s="95" t="s">
        <v>102</v>
      </c>
      <c r="C11" s="80" t="s">
        <v>353</v>
      </c>
      <c r="D11" s="96">
        <v>459.34</v>
      </c>
      <c r="E11" s="96">
        <v>6</v>
      </c>
      <c r="F11" s="81">
        <v>6</v>
      </c>
      <c r="G11" s="82"/>
      <c r="H11" s="78">
        <f t="shared" si="0"/>
        <v>6</v>
      </c>
      <c r="I11" s="79">
        <f t="shared" si="1"/>
        <v>2756.04</v>
      </c>
      <c r="J11" s="79">
        <f t="shared" si="2"/>
        <v>2756.04</v>
      </c>
      <c r="K11" s="79">
        <f t="shared" si="3"/>
        <v>0</v>
      </c>
      <c r="L11" s="79">
        <f t="shared" si="4"/>
        <v>2756.04</v>
      </c>
      <c r="M11" s="122"/>
    </row>
    <row r="12" spans="1:13" s="75" customFormat="1" ht="12">
      <c r="A12" s="91" t="s">
        <v>28</v>
      </c>
      <c r="B12" s="92" t="s">
        <v>103</v>
      </c>
      <c r="C12" s="83"/>
      <c r="D12" s="93">
        <v>0</v>
      </c>
      <c r="E12" s="97"/>
      <c r="F12" s="84"/>
      <c r="G12" s="85"/>
      <c r="H12" s="78">
        <f t="shared" si="0"/>
        <v>0</v>
      </c>
      <c r="I12" s="79">
        <f t="shared" si="1"/>
        <v>0</v>
      </c>
      <c r="J12" s="79">
        <f t="shared" si="2"/>
        <v>0</v>
      </c>
      <c r="K12" s="79">
        <f t="shared" si="3"/>
        <v>0</v>
      </c>
      <c r="L12" s="79">
        <f t="shared" si="4"/>
        <v>0</v>
      </c>
      <c r="M12" s="122"/>
    </row>
    <row r="13" spans="1:13" s="75" customFormat="1" ht="24">
      <c r="A13" s="89" t="s">
        <v>29</v>
      </c>
      <c r="B13" s="95" t="s">
        <v>104</v>
      </c>
      <c r="C13" s="83" t="s">
        <v>354</v>
      </c>
      <c r="D13" s="96">
        <v>14.74</v>
      </c>
      <c r="E13" s="97">
        <v>362.9</v>
      </c>
      <c r="F13" s="81">
        <v>329.3</v>
      </c>
      <c r="G13" s="82"/>
      <c r="H13" s="78">
        <f t="shared" si="0"/>
        <v>329.3</v>
      </c>
      <c r="I13" s="79">
        <f t="shared" si="1"/>
        <v>5349.150000000001</v>
      </c>
      <c r="J13" s="79">
        <f t="shared" si="2"/>
        <v>4853.89</v>
      </c>
      <c r="K13" s="79">
        <f t="shared" si="3"/>
        <v>0</v>
      </c>
      <c r="L13" s="79">
        <f t="shared" si="4"/>
        <v>4853.89</v>
      </c>
      <c r="M13" s="122"/>
    </row>
    <row r="14" spans="1:13" s="87" customFormat="1" ht="12">
      <c r="A14" s="89" t="s">
        <v>30</v>
      </c>
      <c r="B14" s="95" t="s">
        <v>105</v>
      </c>
      <c r="C14" s="83" t="s">
        <v>354</v>
      </c>
      <c r="D14" s="96">
        <v>14.92</v>
      </c>
      <c r="E14" s="97">
        <v>410.4</v>
      </c>
      <c r="F14" s="81"/>
      <c r="G14" s="82"/>
      <c r="H14" s="78">
        <f t="shared" si="0"/>
        <v>0</v>
      </c>
      <c r="I14" s="79">
        <f t="shared" si="1"/>
        <v>6123.17</v>
      </c>
      <c r="J14" s="79">
        <f t="shared" si="2"/>
        <v>0</v>
      </c>
      <c r="K14" s="79">
        <f t="shared" si="3"/>
        <v>0</v>
      </c>
      <c r="L14" s="79">
        <f t="shared" si="4"/>
        <v>0</v>
      </c>
      <c r="M14" s="123"/>
    </row>
    <row r="15" spans="1:13" s="75" customFormat="1" ht="24">
      <c r="A15" s="89" t="s">
        <v>31</v>
      </c>
      <c r="B15" s="95" t="s">
        <v>106</v>
      </c>
      <c r="C15" s="83" t="s">
        <v>355</v>
      </c>
      <c r="D15" s="96">
        <v>247.57</v>
      </c>
      <c r="E15" s="97">
        <v>6.8</v>
      </c>
      <c r="F15" s="81"/>
      <c r="G15" s="82"/>
      <c r="H15" s="78">
        <f t="shared" si="0"/>
        <v>0</v>
      </c>
      <c r="I15" s="79">
        <f t="shared" si="1"/>
        <v>1683.48</v>
      </c>
      <c r="J15" s="79">
        <f t="shared" si="2"/>
        <v>0</v>
      </c>
      <c r="K15" s="79">
        <f t="shared" si="3"/>
        <v>0</v>
      </c>
      <c r="L15" s="79">
        <f t="shared" si="4"/>
        <v>0</v>
      </c>
      <c r="M15" s="122"/>
    </row>
    <row r="16" spans="1:13" s="75" customFormat="1" ht="24">
      <c r="A16" s="89" t="s">
        <v>198</v>
      </c>
      <c r="B16" s="95" t="s">
        <v>107</v>
      </c>
      <c r="C16" s="83" t="s">
        <v>353</v>
      </c>
      <c r="D16" s="96">
        <v>19.86</v>
      </c>
      <c r="E16" s="98">
        <v>664.7</v>
      </c>
      <c r="F16" s="81"/>
      <c r="G16" s="82"/>
      <c r="H16" s="78">
        <f t="shared" si="0"/>
        <v>0</v>
      </c>
      <c r="I16" s="79">
        <f>E16*D16</f>
        <v>13200.942000000001</v>
      </c>
      <c r="J16" s="79">
        <f>F16*D16</f>
        <v>0</v>
      </c>
      <c r="K16" s="79">
        <f>D16*G16</f>
        <v>0</v>
      </c>
      <c r="L16" s="79">
        <f t="shared" si="4"/>
        <v>0</v>
      </c>
      <c r="M16" s="122"/>
    </row>
    <row r="17" spans="1:13" s="75" customFormat="1" ht="24">
      <c r="A17" s="89" t="s">
        <v>199</v>
      </c>
      <c r="B17" s="95" t="s">
        <v>108</v>
      </c>
      <c r="C17" s="83" t="s">
        <v>353</v>
      </c>
      <c r="D17" s="96">
        <v>31.81</v>
      </c>
      <c r="E17" s="97">
        <v>456</v>
      </c>
      <c r="F17" s="81"/>
      <c r="G17" s="82"/>
      <c r="H17" s="78">
        <f t="shared" si="0"/>
        <v>0</v>
      </c>
      <c r="I17" s="79">
        <f t="shared" si="1"/>
        <v>14505.36</v>
      </c>
      <c r="J17" s="79">
        <f t="shared" si="2"/>
        <v>0</v>
      </c>
      <c r="K17" s="79">
        <f t="shared" si="3"/>
        <v>0</v>
      </c>
      <c r="L17" s="79">
        <f t="shared" si="4"/>
        <v>0</v>
      </c>
      <c r="M17" s="122"/>
    </row>
    <row r="18" spans="1:13" s="87" customFormat="1" ht="24">
      <c r="A18" s="89" t="s">
        <v>200</v>
      </c>
      <c r="B18" s="95" t="s">
        <v>109</v>
      </c>
      <c r="C18" s="83" t="s">
        <v>355</v>
      </c>
      <c r="D18" s="96">
        <v>38.14</v>
      </c>
      <c r="E18" s="97">
        <v>1184.4</v>
      </c>
      <c r="F18" s="81">
        <v>1164.26</v>
      </c>
      <c r="G18" s="82"/>
      <c r="H18" s="78">
        <f t="shared" si="0"/>
        <v>1164.26</v>
      </c>
      <c r="I18" s="79">
        <f t="shared" si="1"/>
        <v>45173.020000000004</v>
      </c>
      <c r="J18" s="79">
        <f>ROUNDUP((F18*D18),2)+0.01</f>
        <v>44404.89000000001</v>
      </c>
      <c r="K18" s="79">
        <f t="shared" si="3"/>
        <v>0</v>
      </c>
      <c r="L18" s="79">
        <f t="shared" si="4"/>
        <v>44404.89000000001</v>
      </c>
      <c r="M18" s="123">
        <v>44404.89</v>
      </c>
    </row>
    <row r="19" spans="1:13" s="75" customFormat="1" ht="36">
      <c r="A19" s="89" t="s">
        <v>201</v>
      </c>
      <c r="B19" s="95" t="s">
        <v>110</v>
      </c>
      <c r="C19" s="83" t="s">
        <v>356</v>
      </c>
      <c r="D19" s="96">
        <v>1534.39</v>
      </c>
      <c r="E19" s="97">
        <v>1</v>
      </c>
      <c r="F19" s="81">
        <v>1</v>
      </c>
      <c r="G19" s="82"/>
      <c r="H19" s="78">
        <f t="shared" si="0"/>
        <v>1</v>
      </c>
      <c r="I19" s="79">
        <f t="shared" si="1"/>
        <v>1534.39</v>
      </c>
      <c r="J19" s="79">
        <f t="shared" si="2"/>
        <v>1534.39</v>
      </c>
      <c r="K19" s="79">
        <f t="shared" si="3"/>
        <v>0</v>
      </c>
      <c r="L19" s="79">
        <f t="shared" si="4"/>
        <v>1534.39</v>
      </c>
      <c r="M19" s="122"/>
    </row>
    <row r="20" spans="1:13" s="75" customFormat="1" ht="12">
      <c r="A20" s="91" t="s">
        <v>33</v>
      </c>
      <c r="B20" s="92" t="s">
        <v>111</v>
      </c>
      <c r="C20" s="83"/>
      <c r="D20" s="99">
        <v>0</v>
      </c>
      <c r="E20" s="100"/>
      <c r="F20" s="81"/>
      <c r="G20" s="82"/>
      <c r="H20" s="78">
        <f t="shared" si="0"/>
        <v>0</v>
      </c>
      <c r="I20" s="79">
        <f t="shared" si="1"/>
        <v>0</v>
      </c>
      <c r="J20" s="79">
        <f t="shared" si="2"/>
        <v>0</v>
      </c>
      <c r="K20" s="79">
        <f t="shared" si="3"/>
        <v>0</v>
      </c>
      <c r="L20" s="79">
        <f t="shared" si="4"/>
        <v>0</v>
      </c>
      <c r="M20" s="122"/>
    </row>
    <row r="21" spans="1:13" s="75" customFormat="1" ht="24">
      <c r="A21" s="89" t="s">
        <v>34</v>
      </c>
      <c r="B21" s="95" t="s">
        <v>112</v>
      </c>
      <c r="C21" s="83" t="s">
        <v>353</v>
      </c>
      <c r="D21" s="104">
        <v>4.24</v>
      </c>
      <c r="E21" s="97">
        <v>2103.28</v>
      </c>
      <c r="F21" s="81">
        <v>2270.4</v>
      </c>
      <c r="G21" s="82"/>
      <c r="H21" s="78">
        <f t="shared" si="0"/>
        <v>2270.4</v>
      </c>
      <c r="I21" s="79">
        <f t="shared" si="1"/>
        <v>8917.91</v>
      </c>
      <c r="J21" s="79">
        <f t="shared" si="2"/>
        <v>9626.5</v>
      </c>
      <c r="K21" s="79">
        <f t="shared" si="3"/>
        <v>0</v>
      </c>
      <c r="L21" s="79">
        <f t="shared" si="4"/>
        <v>9626.5</v>
      </c>
      <c r="M21" s="122">
        <v>6873.04</v>
      </c>
    </row>
    <row r="22" spans="1:13" s="87" customFormat="1" ht="12">
      <c r="A22" s="91" t="s">
        <v>84</v>
      </c>
      <c r="B22" s="92" t="s">
        <v>113</v>
      </c>
      <c r="C22" s="83"/>
      <c r="D22" s="93">
        <v>0</v>
      </c>
      <c r="E22" s="97"/>
      <c r="F22" s="81"/>
      <c r="G22" s="82"/>
      <c r="H22" s="78">
        <f t="shared" si="0"/>
        <v>0</v>
      </c>
      <c r="I22" s="79">
        <f t="shared" si="1"/>
        <v>0</v>
      </c>
      <c r="J22" s="79">
        <f t="shared" si="2"/>
        <v>0</v>
      </c>
      <c r="K22" s="79">
        <f t="shared" si="3"/>
        <v>0</v>
      </c>
      <c r="L22" s="79">
        <f t="shared" si="4"/>
        <v>0</v>
      </c>
      <c r="M22" s="123">
        <f>M21+0.6</f>
        <v>6873.64</v>
      </c>
    </row>
    <row r="23" spans="1:13" s="75" customFormat="1" ht="24">
      <c r="A23" s="89" t="s">
        <v>85</v>
      </c>
      <c r="B23" s="95" t="s">
        <v>114</v>
      </c>
      <c r="C23" s="83" t="s">
        <v>353</v>
      </c>
      <c r="D23" s="96">
        <v>3.990235</v>
      </c>
      <c r="E23" s="97">
        <v>1881.08</v>
      </c>
      <c r="F23" s="81"/>
      <c r="G23" s="82"/>
      <c r="H23" s="78">
        <f t="shared" si="0"/>
        <v>0</v>
      </c>
      <c r="I23" s="79">
        <f>ROUNDUP((E23*D23),2)</f>
        <v>7505.96</v>
      </c>
      <c r="J23" s="79">
        <f t="shared" si="2"/>
        <v>0</v>
      </c>
      <c r="K23" s="79">
        <f t="shared" si="3"/>
        <v>0</v>
      </c>
      <c r="L23" s="79">
        <f t="shared" si="4"/>
        <v>0</v>
      </c>
      <c r="M23" s="122"/>
    </row>
    <row r="24" spans="1:13" s="75" customFormat="1" ht="12">
      <c r="A24" s="91" t="s">
        <v>86</v>
      </c>
      <c r="B24" s="92" t="s">
        <v>115</v>
      </c>
      <c r="C24" s="83"/>
      <c r="D24" s="96">
        <v>0</v>
      </c>
      <c r="E24" s="97"/>
      <c r="F24" s="81"/>
      <c r="G24" s="82"/>
      <c r="H24" s="78">
        <f t="shared" si="0"/>
        <v>0</v>
      </c>
      <c r="I24" s="79">
        <f t="shared" si="1"/>
        <v>0</v>
      </c>
      <c r="J24" s="79">
        <f t="shared" si="2"/>
        <v>0</v>
      </c>
      <c r="K24" s="79">
        <f t="shared" si="3"/>
        <v>0</v>
      </c>
      <c r="L24" s="79">
        <f t="shared" si="4"/>
        <v>0</v>
      </c>
      <c r="M24" s="122"/>
    </row>
    <row r="25" spans="1:13" s="75" customFormat="1" ht="24">
      <c r="A25" s="89" t="s">
        <v>87</v>
      </c>
      <c r="B25" s="95" t="s">
        <v>116</v>
      </c>
      <c r="C25" s="83" t="s">
        <v>353</v>
      </c>
      <c r="D25" s="96">
        <v>40.36</v>
      </c>
      <c r="E25" s="101">
        <v>761.8</v>
      </c>
      <c r="F25" s="81">
        <v>821.92</v>
      </c>
      <c r="G25" s="82"/>
      <c r="H25" s="78">
        <f t="shared" si="0"/>
        <v>821.92</v>
      </c>
      <c r="I25" s="79">
        <f t="shared" si="1"/>
        <v>30746.25</v>
      </c>
      <c r="J25" s="79">
        <f t="shared" si="2"/>
        <v>33172.700000000004</v>
      </c>
      <c r="K25" s="79">
        <f t="shared" si="3"/>
        <v>0</v>
      </c>
      <c r="L25" s="79">
        <f t="shared" si="4"/>
        <v>33172.700000000004</v>
      </c>
      <c r="M25" s="122"/>
    </row>
    <row r="26" spans="1:13" s="87" customFormat="1" ht="12">
      <c r="A26" s="91" t="s">
        <v>88</v>
      </c>
      <c r="B26" s="92" t="s">
        <v>117</v>
      </c>
      <c r="C26" s="83"/>
      <c r="D26" s="93">
        <v>0</v>
      </c>
      <c r="E26" s="97"/>
      <c r="F26" s="81"/>
      <c r="G26" s="82"/>
      <c r="H26" s="78">
        <f t="shared" si="0"/>
        <v>0</v>
      </c>
      <c r="I26" s="79">
        <f t="shared" si="1"/>
        <v>0</v>
      </c>
      <c r="J26" s="79">
        <f t="shared" si="2"/>
        <v>0</v>
      </c>
      <c r="K26" s="79">
        <f t="shared" si="3"/>
        <v>0</v>
      </c>
      <c r="L26" s="79">
        <f t="shared" si="4"/>
        <v>0</v>
      </c>
      <c r="M26" s="123"/>
    </row>
    <row r="27" spans="1:13" s="75" customFormat="1" ht="60">
      <c r="A27" s="89" t="s">
        <v>89</v>
      </c>
      <c r="B27" s="95" t="s">
        <v>118</v>
      </c>
      <c r="C27" s="83" t="s">
        <v>356</v>
      </c>
      <c r="D27" s="96">
        <v>907.76</v>
      </c>
      <c r="E27" s="97">
        <v>3</v>
      </c>
      <c r="F27" s="81"/>
      <c r="G27" s="82"/>
      <c r="H27" s="78">
        <f t="shared" si="0"/>
        <v>0</v>
      </c>
      <c r="I27" s="79">
        <f t="shared" si="1"/>
        <v>2723.28</v>
      </c>
      <c r="J27" s="79">
        <f t="shared" si="2"/>
        <v>0</v>
      </c>
      <c r="K27" s="79">
        <f t="shared" si="3"/>
        <v>0</v>
      </c>
      <c r="L27" s="79">
        <f t="shared" si="4"/>
        <v>0</v>
      </c>
      <c r="M27" s="122"/>
    </row>
    <row r="28" spans="1:13" s="75" customFormat="1" ht="24">
      <c r="A28" s="89" t="s">
        <v>90</v>
      </c>
      <c r="B28" s="95" t="s">
        <v>119</v>
      </c>
      <c r="C28" s="83" t="s">
        <v>355</v>
      </c>
      <c r="D28" s="96">
        <v>35.02</v>
      </c>
      <c r="E28" s="97">
        <v>57.6</v>
      </c>
      <c r="F28" s="81">
        <v>89.5</v>
      </c>
      <c r="G28" s="82"/>
      <c r="H28" s="78">
        <f t="shared" si="0"/>
        <v>89.5</v>
      </c>
      <c r="I28" s="79">
        <f>E28*D28</f>
        <v>2017.1520000000003</v>
      </c>
      <c r="J28" s="79">
        <f>F28*D28</f>
        <v>3134.2900000000004</v>
      </c>
      <c r="K28" s="79">
        <f>D28*G28</f>
        <v>0</v>
      </c>
      <c r="L28" s="79">
        <f t="shared" si="4"/>
        <v>3134.2900000000004</v>
      </c>
      <c r="M28" s="122"/>
    </row>
    <row r="29" spans="1:13" s="75" customFormat="1" ht="36">
      <c r="A29" s="89" t="s">
        <v>91</v>
      </c>
      <c r="B29" s="102" t="s">
        <v>120</v>
      </c>
      <c r="C29" s="83" t="s">
        <v>353</v>
      </c>
      <c r="D29" s="96">
        <v>94.86</v>
      </c>
      <c r="E29" s="101">
        <v>60</v>
      </c>
      <c r="F29" s="81">
        <v>210.04</v>
      </c>
      <c r="G29" s="82"/>
      <c r="H29" s="78">
        <f t="shared" si="0"/>
        <v>210.04</v>
      </c>
      <c r="I29" s="79">
        <f t="shared" si="1"/>
        <v>5691.6</v>
      </c>
      <c r="J29" s="79">
        <f t="shared" si="2"/>
        <v>19924.399999999998</v>
      </c>
      <c r="K29" s="79">
        <f t="shared" si="3"/>
        <v>0</v>
      </c>
      <c r="L29" s="79">
        <f t="shared" si="4"/>
        <v>19924.399999999998</v>
      </c>
      <c r="M29" s="122"/>
    </row>
    <row r="30" spans="1:13" s="87" customFormat="1" ht="24">
      <c r="A30" s="89" t="s">
        <v>202</v>
      </c>
      <c r="B30" s="95" t="s">
        <v>121</v>
      </c>
      <c r="C30" s="83" t="s">
        <v>353</v>
      </c>
      <c r="D30" s="96">
        <v>9.38</v>
      </c>
      <c r="E30" s="101">
        <v>60</v>
      </c>
      <c r="F30" s="81">
        <v>214.16</v>
      </c>
      <c r="G30" s="82"/>
      <c r="H30" s="78">
        <f t="shared" si="0"/>
        <v>214.16</v>
      </c>
      <c r="I30" s="79">
        <f t="shared" si="1"/>
        <v>562.8</v>
      </c>
      <c r="J30" s="79">
        <f t="shared" si="2"/>
        <v>2008.83</v>
      </c>
      <c r="K30" s="79">
        <f t="shared" si="3"/>
        <v>0</v>
      </c>
      <c r="L30" s="79">
        <f t="shared" si="4"/>
        <v>2008.83</v>
      </c>
      <c r="M30" s="123"/>
    </row>
    <row r="31" spans="1:13" s="75" customFormat="1" ht="24">
      <c r="A31" s="89" t="s">
        <v>203</v>
      </c>
      <c r="B31" s="95" t="s">
        <v>116</v>
      </c>
      <c r="C31" s="83" t="s">
        <v>353</v>
      </c>
      <c r="D31" s="96">
        <v>40.36</v>
      </c>
      <c r="E31" s="97">
        <v>60</v>
      </c>
      <c r="F31" s="81">
        <v>214.16</v>
      </c>
      <c r="G31" s="82"/>
      <c r="H31" s="78">
        <f t="shared" si="0"/>
        <v>214.16</v>
      </c>
      <c r="I31" s="79">
        <f t="shared" si="1"/>
        <v>2421.6</v>
      </c>
      <c r="J31" s="79">
        <f t="shared" si="2"/>
        <v>8643.5</v>
      </c>
      <c r="K31" s="79">
        <f t="shared" si="3"/>
        <v>0</v>
      </c>
      <c r="L31" s="79">
        <f t="shared" si="4"/>
        <v>8643.5</v>
      </c>
      <c r="M31" s="122"/>
    </row>
    <row r="32" spans="1:13" s="75" customFormat="1" ht="36">
      <c r="A32" s="89" t="s">
        <v>204</v>
      </c>
      <c r="B32" s="95" t="s">
        <v>122</v>
      </c>
      <c r="C32" s="83" t="s">
        <v>353</v>
      </c>
      <c r="D32" s="96">
        <v>283.38</v>
      </c>
      <c r="E32" s="97">
        <v>50</v>
      </c>
      <c r="F32" s="81">
        <v>50</v>
      </c>
      <c r="G32" s="82"/>
      <c r="H32" s="78">
        <f t="shared" si="0"/>
        <v>50</v>
      </c>
      <c r="I32" s="79">
        <f t="shared" si="1"/>
        <v>14169</v>
      </c>
      <c r="J32" s="79">
        <f t="shared" si="2"/>
        <v>14169</v>
      </c>
      <c r="K32" s="79">
        <f t="shared" si="3"/>
        <v>0</v>
      </c>
      <c r="L32" s="79">
        <f t="shared" si="4"/>
        <v>14169</v>
      </c>
      <c r="M32" s="122"/>
    </row>
    <row r="33" spans="1:13" s="75" customFormat="1" ht="48">
      <c r="A33" s="89" t="s">
        <v>205</v>
      </c>
      <c r="B33" s="103" t="s">
        <v>123</v>
      </c>
      <c r="C33" s="83" t="s">
        <v>357</v>
      </c>
      <c r="D33" s="96">
        <v>57.9</v>
      </c>
      <c r="E33" s="97">
        <v>300</v>
      </c>
      <c r="F33" s="81">
        <v>11</v>
      </c>
      <c r="G33" s="82"/>
      <c r="H33" s="78">
        <f t="shared" si="0"/>
        <v>11</v>
      </c>
      <c r="I33" s="79">
        <f t="shared" si="1"/>
        <v>17370</v>
      </c>
      <c r="J33" s="79">
        <f t="shared" si="2"/>
        <v>636.9</v>
      </c>
      <c r="K33" s="79">
        <f t="shared" si="3"/>
        <v>0</v>
      </c>
      <c r="L33" s="79">
        <f t="shared" si="4"/>
        <v>636.9</v>
      </c>
      <c r="M33" s="122"/>
    </row>
    <row r="34" spans="1:13" s="87" customFormat="1" ht="12">
      <c r="A34" s="91" t="s">
        <v>92</v>
      </c>
      <c r="B34" s="92" t="s">
        <v>124</v>
      </c>
      <c r="C34" s="83"/>
      <c r="D34" s="93">
        <v>0</v>
      </c>
      <c r="E34" s="97"/>
      <c r="F34" s="81"/>
      <c r="G34" s="82"/>
      <c r="H34" s="78">
        <f t="shared" si="0"/>
        <v>0</v>
      </c>
      <c r="I34" s="79">
        <f t="shared" si="1"/>
        <v>0</v>
      </c>
      <c r="J34" s="79">
        <f t="shared" si="2"/>
        <v>0</v>
      </c>
      <c r="K34" s="79">
        <f t="shared" si="3"/>
        <v>0</v>
      </c>
      <c r="L34" s="79">
        <f t="shared" si="4"/>
        <v>0</v>
      </c>
      <c r="M34" s="123"/>
    </row>
    <row r="35" spans="1:13" s="75" customFormat="1" ht="24">
      <c r="A35" s="89" t="s">
        <v>93</v>
      </c>
      <c r="B35" s="95" t="s">
        <v>125</v>
      </c>
      <c r="C35" s="83" t="s">
        <v>355</v>
      </c>
      <c r="D35" s="96">
        <v>7</v>
      </c>
      <c r="E35" s="101">
        <v>30</v>
      </c>
      <c r="F35" s="81"/>
      <c r="G35" s="82"/>
      <c r="H35" s="78">
        <f t="shared" si="0"/>
        <v>0</v>
      </c>
      <c r="I35" s="79">
        <f t="shared" si="1"/>
        <v>210</v>
      </c>
      <c r="J35" s="79">
        <f t="shared" si="2"/>
        <v>0</v>
      </c>
      <c r="K35" s="79">
        <f t="shared" si="3"/>
        <v>0</v>
      </c>
      <c r="L35" s="79">
        <f t="shared" si="4"/>
        <v>0</v>
      </c>
      <c r="M35" s="122"/>
    </row>
    <row r="36" spans="1:13" s="75" customFormat="1" ht="36">
      <c r="A36" s="89" t="s">
        <v>94</v>
      </c>
      <c r="B36" s="102" t="s">
        <v>120</v>
      </c>
      <c r="C36" s="83" t="s">
        <v>353</v>
      </c>
      <c r="D36" s="96">
        <v>94.86</v>
      </c>
      <c r="E36" s="101">
        <v>24</v>
      </c>
      <c r="F36" s="81"/>
      <c r="G36" s="82"/>
      <c r="H36" s="78">
        <f t="shared" si="0"/>
        <v>0</v>
      </c>
      <c r="I36" s="79">
        <f t="shared" si="1"/>
        <v>2276.64</v>
      </c>
      <c r="J36" s="79">
        <f t="shared" si="2"/>
        <v>0</v>
      </c>
      <c r="K36" s="79">
        <f t="shared" si="3"/>
        <v>0</v>
      </c>
      <c r="L36" s="79">
        <f t="shared" si="4"/>
        <v>0</v>
      </c>
      <c r="M36" s="122"/>
    </row>
    <row r="37" spans="1:13" s="75" customFormat="1" ht="24">
      <c r="A37" s="89" t="s">
        <v>95</v>
      </c>
      <c r="B37" s="95" t="s">
        <v>121</v>
      </c>
      <c r="C37" s="83" t="s">
        <v>353</v>
      </c>
      <c r="D37" s="96">
        <v>9.38</v>
      </c>
      <c r="E37" s="101">
        <v>24</v>
      </c>
      <c r="F37" s="81"/>
      <c r="G37" s="82"/>
      <c r="H37" s="78">
        <f t="shared" si="0"/>
        <v>0</v>
      </c>
      <c r="I37" s="79">
        <f t="shared" si="1"/>
        <v>225.12</v>
      </c>
      <c r="J37" s="79">
        <f t="shared" si="2"/>
        <v>0</v>
      </c>
      <c r="K37" s="79">
        <f t="shared" si="3"/>
        <v>0</v>
      </c>
      <c r="L37" s="79">
        <f t="shared" si="4"/>
        <v>0</v>
      </c>
      <c r="M37" s="122"/>
    </row>
    <row r="38" spans="1:13" s="75" customFormat="1" ht="24">
      <c r="A38" s="89" t="s">
        <v>206</v>
      </c>
      <c r="B38" s="95" t="s">
        <v>116</v>
      </c>
      <c r="C38" s="83" t="s">
        <v>353</v>
      </c>
      <c r="D38" s="96">
        <v>40.36</v>
      </c>
      <c r="E38" s="97">
        <v>24</v>
      </c>
      <c r="F38" s="81"/>
      <c r="G38" s="82"/>
      <c r="H38" s="78">
        <f t="shared" si="0"/>
        <v>0</v>
      </c>
      <c r="I38" s="79">
        <f t="shared" si="1"/>
        <v>968.64</v>
      </c>
      <c r="J38" s="79">
        <f t="shared" si="2"/>
        <v>0</v>
      </c>
      <c r="K38" s="79">
        <f t="shared" si="3"/>
        <v>0</v>
      </c>
      <c r="L38" s="79">
        <f t="shared" si="4"/>
        <v>0</v>
      </c>
      <c r="M38" s="122"/>
    </row>
    <row r="39" spans="1:13" s="75" customFormat="1" ht="48">
      <c r="A39" s="89" t="s">
        <v>207</v>
      </c>
      <c r="B39" s="95" t="s">
        <v>126</v>
      </c>
      <c r="C39" s="83" t="s">
        <v>358</v>
      </c>
      <c r="D39" s="96">
        <v>2744.59</v>
      </c>
      <c r="E39" s="101">
        <v>1.36</v>
      </c>
      <c r="F39" s="81"/>
      <c r="G39" s="82"/>
      <c r="H39" s="78">
        <f t="shared" si="0"/>
        <v>0</v>
      </c>
      <c r="I39" s="79">
        <f>E39*D39</f>
        <v>3732.6424000000006</v>
      </c>
      <c r="J39" s="79">
        <f>F39*D39</f>
        <v>0</v>
      </c>
      <c r="K39" s="79">
        <f>D39*G39</f>
        <v>0</v>
      </c>
      <c r="L39" s="79">
        <f t="shared" si="4"/>
        <v>0</v>
      </c>
      <c r="M39" s="122"/>
    </row>
    <row r="40" spans="1:13" s="75" customFormat="1" ht="24">
      <c r="A40" s="89" t="s">
        <v>208</v>
      </c>
      <c r="B40" s="95" t="s">
        <v>127</v>
      </c>
      <c r="C40" s="83" t="s">
        <v>353</v>
      </c>
      <c r="D40" s="96">
        <v>118.54</v>
      </c>
      <c r="E40" s="97">
        <v>11.25</v>
      </c>
      <c r="F40" s="81"/>
      <c r="G40" s="82"/>
      <c r="H40" s="78">
        <f t="shared" si="0"/>
        <v>0</v>
      </c>
      <c r="I40" s="79">
        <f t="shared" si="1"/>
        <v>1333.58</v>
      </c>
      <c r="J40" s="79">
        <f t="shared" si="2"/>
        <v>0</v>
      </c>
      <c r="K40" s="79">
        <f t="shared" si="3"/>
        <v>0</v>
      </c>
      <c r="L40" s="79">
        <f t="shared" si="4"/>
        <v>0</v>
      </c>
      <c r="M40" s="122"/>
    </row>
    <row r="41" spans="1:13" s="75" customFormat="1" ht="24">
      <c r="A41" s="89" t="s">
        <v>209</v>
      </c>
      <c r="B41" s="95" t="s">
        <v>128</v>
      </c>
      <c r="C41" s="83" t="s">
        <v>359</v>
      </c>
      <c r="D41" s="96">
        <v>857.34</v>
      </c>
      <c r="E41" s="97">
        <v>1</v>
      </c>
      <c r="F41" s="81"/>
      <c r="G41" s="82"/>
      <c r="H41" s="78">
        <f t="shared" si="0"/>
        <v>0</v>
      </c>
      <c r="I41" s="79">
        <f t="shared" si="1"/>
        <v>857.34</v>
      </c>
      <c r="J41" s="79">
        <f t="shared" si="2"/>
        <v>0</v>
      </c>
      <c r="K41" s="79">
        <f t="shared" si="3"/>
        <v>0</v>
      </c>
      <c r="L41" s="79">
        <f t="shared" si="4"/>
        <v>0</v>
      </c>
      <c r="M41" s="122"/>
    </row>
    <row r="42" spans="1:13" s="75" customFormat="1" ht="12">
      <c r="A42" s="91" t="s">
        <v>210</v>
      </c>
      <c r="B42" s="92" t="s">
        <v>129</v>
      </c>
      <c r="C42" s="83"/>
      <c r="D42" s="96">
        <v>0</v>
      </c>
      <c r="E42" s="94"/>
      <c r="F42" s="81"/>
      <c r="G42" s="82"/>
      <c r="H42" s="78">
        <f t="shared" si="0"/>
        <v>0</v>
      </c>
      <c r="I42" s="79">
        <f t="shared" si="1"/>
        <v>0</v>
      </c>
      <c r="J42" s="79">
        <f t="shared" si="2"/>
        <v>0</v>
      </c>
      <c r="K42" s="79">
        <f t="shared" si="3"/>
        <v>0</v>
      </c>
      <c r="L42" s="79">
        <f t="shared" si="4"/>
        <v>0</v>
      </c>
      <c r="M42" s="122"/>
    </row>
    <row r="43" spans="1:13" s="75" customFormat="1" ht="60">
      <c r="A43" s="89" t="s">
        <v>211</v>
      </c>
      <c r="B43" s="102" t="s">
        <v>350</v>
      </c>
      <c r="C43" s="83" t="s">
        <v>353</v>
      </c>
      <c r="D43" s="96">
        <v>84.9</v>
      </c>
      <c r="E43" s="97">
        <v>940.54</v>
      </c>
      <c r="F43" s="81">
        <v>338</v>
      </c>
      <c r="G43" s="82"/>
      <c r="H43" s="78">
        <f t="shared" si="0"/>
        <v>338</v>
      </c>
      <c r="I43" s="79">
        <f t="shared" si="1"/>
        <v>79851.84999999999</v>
      </c>
      <c r="J43" s="79">
        <f t="shared" si="2"/>
        <v>28696.2</v>
      </c>
      <c r="K43" s="79">
        <f t="shared" si="3"/>
        <v>0</v>
      </c>
      <c r="L43" s="79">
        <f t="shared" si="4"/>
        <v>28696.2</v>
      </c>
      <c r="M43" s="122"/>
    </row>
    <row r="44" spans="1:13" s="75" customFormat="1" ht="60">
      <c r="A44" s="89" t="s">
        <v>212</v>
      </c>
      <c r="B44" s="95" t="s">
        <v>351</v>
      </c>
      <c r="C44" s="83" t="s">
        <v>353</v>
      </c>
      <c r="D44" s="96">
        <v>79.3</v>
      </c>
      <c r="E44" s="97">
        <v>940.54</v>
      </c>
      <c r="F44" s="81">
        <v>338</v>
      </c>
      <c r="G44" s="82"/>
      <c r="H44" s="78">
        <f t="shared" si="0"/>
        <v>338</v>
      </c>
      <c r="I44" s="79">
        <f>E44*D44</f>
        <v>74584.822</v>
      </c>
      <c r="J44" s="79">
        <f t="shared" si="2"/>
        <v>26803.4</v>
      </c>
      <c r="K44" s="79">
        <f t="shared" si="3"/>
        <v>0</v>
      </c>
      <c r="L44" s="79">
        <f t="shared" si="4"/>
        <v>26803.4</v>
      </c>
      <c r="M44" s="122"/>
    </row>
    <row r="45" spans="1:13" s="75" customFormat="1" ht="12">
      <c r="A45" s="91" t="s">
        <v>213</v>
      </c>
      <c r="B45" s="92" t="s">
        <v>130</v>
      </c>
      <c r="C45" s="83"/>
      <c r="D45" s="93">
        <v>0</v>
      </c>
      <c r="E45" s="94"/>
      <c r="F45" s="81"/>
      <c r="G45" s="82"/>
      <c r="H45" s="78">
        <f t="shared" si="0"/>
        <v>0</v>
      </c>
      <c r="I45" s="79">
        <f t="shared" si="1"/>
        <v>0</v>
      </c>
      <c r="J45" s="79">
        <f t="shared" si="2"/>
        <v>0</v>
      </c>
      <c r="K45" s="79">
        <f t="shared" si="3"/>
        <v>0</v>
      </c>
      <c r="L45" s="79">
        <f t="shared" si="4"/>
        <v>0</v>
      </c>
      <c r="M45" s="122"/>
    </row>
    <row r="46" spans="1:13" s="75" customFormat="1" ht="36">
      <c r="A46" s="89" t="s">
        <v>214</v>
      </c>
      <c r="B46" s="95" t="s">
        <v>131</v>
      </c>
      <c r="C46" s="83" t="s">
        <v>353</v>
      </c>
      <c r="D46" s="96">
        <v>52.32</v>
      </c>
      <c r="E46" s="97">
        <v>152</v>
      </c>
      <c r="F46" s="81">
        <v>49.84</v>
      </c>
      <c r="G46" s="82"/>
      <c r="H46" s="78">
        <f t="shared" si="0"/>
        <v>49.84</v>
      </c>
      <c r="I46" s="79">
        <f t="shared" si="1"/>
        <v>7952.64</v>
      </c>
      <c r="J46" s="79">
        <f t="shared" si="2"/>
        <v>2607.63</v>
      </c>
      <c r="K46" s="79">
        <f t="shared" si="3"/>
        <v>0</v>
      </c>
      <c r="L46" s="79">
        <f t="shared" si="4"/>
        <v>2607.63</v>
      </c>
      <c r="M46" s="122"/>
    </row>
    <row r="47" spans="1:13" s="75" customFormat="1" ht="24">
      <c r="A47" s="89" t="s">
        <v>215</v>
      </c>
      <c r="B47" s="95" t="s">
        <v>116</v>
      </c>
      <c r="C47" s="83" t="s">
        <v>353</v>
      </c>
      <c r="D47" s="96">
        <v>40.36</v>
      </c>
      <c r="E47" s="97">
        <v>40</v>
      </c>
      <c r="F47" s="81"/>
      <c r="G47" s="82"/>
      <c r="H47" s="78">
        <f t="shared" si="0"/>
        <v>0</v>
      </c>
      <c r="I47" s="79">
        <f t="shared" si="1"/>
        <v>1614.4</v>
      </c>
      <c r="J47" s="79">
        <f t="shared" si="2"/>
        <v>0</v>
      </c>
      <c r="K47" s="79">
        <f t="shared" si="3"/>
        <v>0</v>
      </c>
      <c r="L47" s="79">
        <f t="shared" si="4"/>
        <v>0</v>
      </c>
      <c r="M47" s="122"/>
    </row>
    <row r="48" spans="1:13" s="75" customFormat="1" ht="12">
      <c r="A48" s="91" t="s">
        <v>216</v>
      </c>
      <c r="B48" s="92" t="s">
        <v>132</v>
      </c>
      <c r="C48" s="83"/>
      <c r="D48" s="93">
        <v>0</v>
      </c>
      <c r="E48" s="101"/>
      <c r="F48" s="81"/>
      <c r="G48" s="82"/>
      <c r="H48" s="78">
        <f t="shared" si="0"/>
        <v>0</v>
      </c>
      <c r="I48" s="79">
        <f t="shared" si="1"/>
        <v>0</v>
      </c>
      <c r="J48" s="79">
        <f t="shared" si="2"/>
        <v>0</v>
      </c>
      <c r="K48" s="79">
        <f t="shared" si="3"/>
        <v>0</v>
      </c>
      <c r="L48" s="79">
        <f t="shared" si="4"/>
        <v>0</v>
      </c>
      <c r="M48" s="122"/>
    </row>
    <row r="49" spans="1:13" s="75" customFormat="1" ht="24">
      <c r="A49" s="89" t="s">
        <v>217</v>
      </c>
      <c r="B49" s="103" t="s">
        <v>119</v>
      </c>
      <c r="C49" s="83" t="s">
        <v>355</v>
      </c>
      <c r="D49" s="96">
        <v>35.02</v>
      </c>
      <c r="E49" s="101">
        <v>25.98</v>
      </c>
      <c r="F49" s="81"/>
      <c r="G49" s="82"/>
      <c r="H49" s="78">
        <f t="shared" si="0"/>
        <v>0</v>
      </c>
      <c r="I49" s="79">
        <f t="shared" si="1"/>
        <v>909.8199999999999</v>
      </c>
      <c r="J49" s="79">
        <f t="shared" si="2"/>
        <v>0</v>
      </c>
      <c r="K49" s="79">
        <f t="shared" si="3"/>
        <v>0</v>
      </c>
      <c r="L49" s="79">
        <f t="shared" si="4"/>
        <v>0</v>
      </c>
      <c r="M49" s="122"/>
    </row>
    <row r="50" spans="1:13" s="75" customFormat="1" ht="36">
      <c r="A50" s="89" t="s">
        <v>218</v>
      </c>
      <c r="B50" s="102" t="s">
        <v>120</v>
      </c>
      <c r="C50" s="83" t="s">
        <v>353</v>
      </c>
      <c r="D50" s="96">
        <v>94.86</v>
      </c>
      <c r="E50" s="101">
        <v>97.44</v>
      </c>
      <c r="F50" s="81"/>
      <c r="G50" s="82"/>
      <c r="H50" s="78">
        <f t="shared" si="0"/>
        <v>0</v>
      </c>
      <c r="I50" s="79">
        <f t="shared" si="1"/>
        <v>9243.16</v>
      </c>
      <c r="J50" s="79">
        <f t="shared" si="2"/>
        <v>0</v>
      </c>
      <c r="K50" s="79">
        <f t="shared" si="3"/>
        <v>0</v>
      </c>
      <c r="L50" s="79">
        <f t="shared" si="4"/>
        <v>0</v>
      </c>
      <c r="M50" s="122"/>
    </row>
    <row r="51" spans="1:13" s="75" customFormat="1" ht="24">
      <c r="A51" s="89" t="s">
        <v>219</v>
      </c>
      <c r="B51" s="95" t="s">
        <v>121</v>
      </c>
      <c r="C51" s="83" t="s">
        <v>353</v>
      </c>
      <c r="D51" s="96">
        <v>9.38</v>
      </c>
      <c r="E51" s="101">
        <v>24.36</v>
      </c>
      <c r="F51" s="81"/>
      <c r="G51" s="82"/>
      <c r="H51" s="78">
        <f t="shared" si="0"/>
        <v>0</v>
      </c>
      <c r="I51" s="79">
        <f t="shared" si="1"/>
        <v>228.5</v>
      </c>
      <c r="J51" s="79">
        <f t="shared" si="2"/>
        <v>0</v>
      </c>
      <c r="K51" s="79">
        <f t="shared" si="3"/>
        <v>0</v>
      </c>
      <c r="L51" s="79">
        <f t="shared" si="4"/>
        <v>0</v>
      </c>
      <c r="M51" s="122"/>
    </row>
    <row r="52" spans="1:13" s="75" customFormat="1" ht="24">
      <c r="A52" s="89" t="s">
        <v>220</v>
      </c>
      <c r="B52" s="95" t="s">
        <v>116</v>
      </c>
      <c r="C52" s="83" t="s">
        <v>353</v>
      </c>
      <c r="D52" s="96">
        <v>40.36</v>
      </c>
      <c r="E52" s="97">
        <v>24.36</v>
      </c>
      <c r="F52" s="81"/>
      <c r="G52" s="82"/>
      <c r="H52" s="78">
        <f t="shared" si="0"/>
        <v>0</v>
      </c>
      <c r="I52" s="79">
        <f t="shared" si="1"/>
        <v>983.17</v>
      </c>
      <c r="J52" s="79">
        <f t="shared" si="2"/>
        <v>0</v>
      </c>
      <c r="K52" s="79">
        <f t="shared" si="3"/>
        <v>0</v>
      </c>
      <c r="L52" s="79">
        <f t="shared" si="4"/>
        <v>0</v>
      </c>
      <c r="M52" s="122"/>
    </row>
    <row r="53" spans="1:13" s="75" customFormat="1" ht="24">
      <c r="A53" s="89" t="s">
        <v>221</v>
      </c>
      <c r="B53" s="95" t="s">
        <v>133</v>
      </c>
      <c r="C53" s="83" t="s">
        <v>353</v>
      </c>
      <c r="D53" s="96">
        <v>38.82</v>
      </c>
      <c r="E53" s="97">
        <v>422.24</v>
      </c>
      <c r="F53" s="81"/>
      <c r="G53" s="82"/>
      <c r="H53" s="78">
        <f t="shared" si="0"/>
        <v>0</v>
      </c>
      <c r="I53" s="79">
        <f t="shared" si="1"/>
        <v>16391.359999999997</v>
      </c>
      <c r="J53" s="79">
        <f t="shared" si="2"/>
        <v>0</v>
      </c>
      <c r="K53" s="79">
        <f t="shared" si="3"/>
        <v>0</v>
      </c>
      <c r="L53" s="79">
        <f t="shared" si="4"/>
        <v>0</v>
      </c>
      <c r="M53" s="122"/>
    </row>
    <row r="54" spans="1:13" s="75" customFormat="1" ht="12">
      <c r="A54" s="91" t="s">
        <v>222</v>
      </c>
      <c r="B54" s="92" t="s">
        <v>134</v>
      </c>
      <c r="C54" s="83"/>
      <c r="D54" s="93">
        <v>0</v>
      </c>
      <c r="E54" s="99"/>
      <c r="F54" s="81"/>
      <c r="G54" s="82"/>
      <c r="H54" s="78">
        <f t="shared" si="0"/>
        <v>0</v>
      </c>
      <c r="I54" s="79">
        <f t="shared" si="1"/>
        <v>0</v>
      </c>
      <c r="J54" s="79">
        <f t="shared" si="2"/>
        <v>0</v>
      </c>
      <c r="K54" s="79">
        <f t="shared" si="3"/>
        <v>0</v>
      </c>
      <c r="L54" s="79">
        <f t="shared" si="4"/>
        <v>0</v>
      </c>
      <c r="M54" s="122"/>
    </row>
    <row r="55" spans="1:13" s="75" customFormat="1" ht="24">
      <c r="A55" s="89" t="s">
        <v>223</v>
      </c>
      <c r="B55" s="103" t="s">
        <v>119</v>
      </c>
      <c r="C55" s="83" t="s">
        <v>355</v>
      </c>
      <c r="D55" s="96">
        <v>35.02</v>
      </c>
      <c r="E55" s="101">
        <v>11.87</v>
      </c>
      <c r="F55" s="81">
        <v>4.28</v>
      </c>
      <c r="G55" s="82"/>
      <c r="H55" s="78">
        <f t="shared" si="0"/>
        <v>4.28</v>
      </c>
      <c r="I55" s="79">
        <f aca="true" t="shared" si="5" ref="I55:I81">E55*D55</f>
        <v>415.6874</v>
      </c>
      <c r="J55" s="79">
        <f aca="true" t="shared" si="6" ref="J55:J81">F55*D55</f>
        <v>149.8856</v>
      </c>
      <c r="K55" s="79">
        <f aca="true" t="shared" si="7" ref="K55:K81">D55*G55</f>
        <v>0</v>
      </c>
      <c r="L55" s="79">
        <f>K55+J55</f>
        <v>149.8856</v>
      </c>
      <c r="M55" s="122"/>
    </row>
    <row r="56" spans="1:13" s="75" customFormat="1" ht="36">
      <c r="A56" s="89" t="s">
        <v>224</v>
      </c>
      <c r="B56" s="102" t="s">
        <v>120</v>
      </c>
      <c r="C56" s="83" t="s">
        <v>353</v>
      </c>
      <c r="D56" s="96">
        <v>94.86</v>
      </c>
      <c r="E56" s="101">
        <v>53.69</v>
      </c>
      <c r="F56" s="81">
        <v>26.8</v>
      </c>
      <c r="G56" s="82"/>
      <c r="H56" s="78">
        <f t="shared" si="0"/>
        <v>26.8</v>
      </c>
      <c r="I56" s="79">
        <f t="shared" si="5"/>
        <v>5093.033399999999</v>
      </c>
      <c r="J56" s="79">
        <f t="shared" si="6"/>
        <v>2542.248</v>
      </c>
      <c r="K56" s="79">
        <f t="shared" si="7"/>
        <v>0</v>
      </c>
      <c r="L56" s="79">
        <f t="shared" si="4"/>
        <v>2542.248</v>
      </c>
      <c r="M56" s="122"/>
    </row>
    <row r="57" spans="1:13" s="75" customFormat="1" ht="24">
      <c r="A57" s="89" t="s">
        <v>225</v>
      </c>
      <c r="B57" s="95" t="s">
        <v>135</v>
      </c>
      <c r="C57" s="83" t="s">
        <v>353</v>
      </c>
      <c r="D57" s="96">
        <v>52.32</v>
      </c>
      <c r="E57" s="97">
        <v>225.6</v>
      </c>
      <c r="F57" s="81">
        <v>87.54</v>
      </c>
      <c r="G57" s="82"/>
      <c r="H57" s="78">
        <f t="shared" si="0"/>
        <v>87.54</v>
      </c>
      <c r="I57" s="79">
        <f t="shared" si="5"/>
        <v>11803.392</v>
      </c>
      <c r="J57" s="79">
        <f t="shared" si="6"/>
        <v>4580.0928</v>
      </c>
      <c r="K57" s="79">
        <f t="shared" si="7"/>
        <v>0</v>
      </c>
      <c r="L57" s="79">
        <f>K57+J57</f>
        <v>4580.0928</v>
      </c>
      <c r="M57" s="122"/>
    </row>
    <row r="58" spans="1:13" s="75" customFormat="1" ht="48">
      <c r="A58" s="89" t="s">
        <v>226</v>
      </c>
      <c r="B58" s="95" t="s">
        <v>126</v>
      </c>
      <c r="C58" s="83" t="s">
        <v>358</v>
      </c>
      <c r="D58" s="96">
        <v>2744.59</v>
      </c>
      <c r="E58" s="101">
        <v>4.88</v>
      </c>
      <c r="F58" s="81">
        <v>5.82</v>
      </c>
      <c r="G58" s="82"/>
      <c r="H58" s="78">
        <f t="shared" si="0"/>
        <v>5.82</v>
      </c>
      <c r="I58" s="79">
        <f t="shared" si="5"/>
        <v>13393.5992</v>
      </c>
      <c r="J58" s="79">
        <f t="shared" si="6"/>
        <v>15973.513800000002</v>
      </c>
      <c r="K58" s="79">
        <f t="shared" si="7"/>
        <v>0</v>
      </c>
      <c r="L58" s="79">
        <f>K58+J58</f>
        <v>15973.513800000002</v>
      </c>
      <c r="M58" s="122"/>
    </row>
    <row r="59" spans="1:13" s="75" customFormat="1" ht="60">
      <c r="A59" s="89" t="s">
        <v>227</v>
      </c>
      <c r="B59" s="95" t="s">
        <v>136</v>
      </c>
      <c r="C59" s="83" t="s">
        <v>355</v>
      </c>
      <c r="D59" s="96">
        <v>97.34</v>
      </c>
      <c r="E59" s="101">
        <v>36</v>
      </c>
      <c r="F59" s="81">
        <v>13.68</v>
      </c>
      <c r="G59" s="82"/>
      <c r="H59" s="78">
        <f t="shared" si="0"/>
        <v>13.68</v>
      </c>
      <c r="I59" s="79">
        <f t="shared" si="5"/>
        <v>3504.2400000000002</v>
      </c>
      <c r="J59" s="79">
        <f t="shared" si="6"/>
        <v>1331.6112</v>
      </c>
      <c r="K59" s="79">
        <f t="shared" si="7"/>
        <v>0</v>
      </c>
      <c r="L59" s="79">
        <f>K59+J59</f>
        <v>1331.6112</v>
      </c>
      <c r="M59" s="122"/>
    </row>
    <row r="60" spans="1:13" s="75" customFormat="1" ht="24">
      <c r="A60" s="89" t="s">
        <v>228</v>
      </c>
      <c r="B60" s="95" t="s">
        <v>121</v>
      </c>
      <c r="C60" s="83" t="s">
        <v>353</v>
      </c>
      <c r="D60" s="96">
        <v>9.38</v>
      </c>
      <c r="E60" s="101">
        <v>451.2</v>
      </c>
      <c r="F60" s="81">
        <v>91.7</v>
      </c>
      <c r="G60" s="82"/>
      <c r="H60" s="78">
        <f t="shared" si="0"/>
        <v>91.7</v>
      </c>
      <c r="I60" s="79">
        <f t="shared" si="5"/>
        <v>4232.256</v>
      </c>
      <c r="J60" s="79">
        <f t="shared" si="6"/>
        <v>860.1460000000001</v>
      </c>
      <c r="K60" s="79">
        <f t="shared" si="7"/>
        <v>0</v>
      </c>
      <c r="L60" s="79">
        <f>K60+J60</f>
        <v>860.1460000000001</v>
      </c>
      <c r="M60" s="122"/>
    </row>
    <row r="61" spans="1:13" s="75" customFormat="1" ht="24">
      <c r="A61" s="89" t="s">
        <v>229</v>
      </c>
      <c r="B61" s="95" t="s">
        <v>116</v>
      </c>
      <c r="C61" s="83" t="s">
        <v>353</v>
      </c>
      <c r="D61" s="96">
        <v>40.36</v>
      </c>
      <c r="E61" s="101">
        <v>451.2</v>
      </c>
      <c r="F61" s="81">
        <v>91.7</v>
      </c>
      <c r="G61" s="82"/>
      <c r="H61" s="78">
        <f t="shared" si="0"/>
        <v>91.7</v>
      </c>
      <c r="I61" s="79">
        <f t="shared" si="5"/>
        <v>18210.432</v>
      </c>
      <c r="J61" s="79">
        <f t="shared" si="6"/>
        <v>3701.012</v>
      </c>
      <c r="K61" s="79">
        <f t="shared" si="7"/>
        <v>0</v>
      </c>
      <c r="L61" s="79">
        <f aca="true" t="shared" si="8" ref="L61:L124">K61+J61</f>
        <v>3701.012</v>
      </c>
      <c r="M61" s="122"/>
    </row>
    <row r="62" spans="1:13" s="75" customFormat="1" ht="24">
      <c r="A62" s="89" t="s">
        <v>230</v>
      </c>
      <c r="B62" s="95" t="s">
        <v>137</v>
      </c>
      <c r="C62" s="83" t="s">
        <v>353</v>
      </c>
      <c r="D62" s="96">
        <v>119.38</v>
      </c>
      <c r="E62" s="97">
        <v>100</v>
      </c>
      <c r="F62" s="81">
        <v>44</v>
      </c>
      <c r="G62" s="82"/>
      <c r="H62" s="78">
        <f t="shared" si="0"/>
        <v>44</v>
      </c>
      <c r="I62" s="79">
        <f t="shared" si="5"/>
        <v>11938</v>
      </c>
      <c r="J62" s="79">
        <f t="shared" si="6"/>
        <v>5252.719999999999</v>
      </c>
      <c r="K62" s="79">
        <f t="shared" si="7"/>
        <v>0</v>
      </c>
      <c r="L62" s="79">
        <f t="shared" si="8"/>
        <v>5252.719999999999</v>
      </c>
      <c r="M62" s="122"/>
    </row>
    <row r="63" spans="1:13" s="75" customFormat="1" ht="36">
      <c r="A63" s="89" t="s">
        <v>231</v>
      </c>
      <c r="B63" s="95" t="s">
        <v>138</v>
      </c>
      <c r="C63" s="83" t="s">
        <v>353</v>
      </c>
      <c r="D63" s="96">
        <v>76.5</v>
      </c>
      <c r="E63" s="97">
        <v>100</v>
      </c>
      <c r="F63" s="81"/>
      <c r="G63" s="82"/>
      <c r="H63" s="78">
        <f t="shared" si="0"/>
        <v>0</v>
      </c>
      <c r="I63" s="79">
        <f t="shared" si="5"/>
        <v>7650</v>
      </c>
      <c r="J63" s="79">
        <f t="shared" si="6"/>
        <v>0</v>
      </c>
      <c r="K63" s="79">
        <f t="shared" si="7"/>
        <v>0</v>
      </c>
      <c r="L63" s="79">
        <f t="shared" si="8"/>
        <v>0</v>
      </c>
      <c r="M63" s="122"/>
    </row>
    <row r="64" spans="1:13" s="75" customFormat="1" ht="24">
      <c r="A64" s="89" t="s">
        <v>232</v>
      </c>
      <c r="B64" s="95" t="s">
        <v>139</v>
      </c>
      <c r="C64" s="83" t="s">
        <v>353</v>
      </c>
      <c r="D64" s="96">
        <v>46.36</v>
      </c>
      <c r="E64" s="97">
        <v>100</v>
      </c>
      <c r="F64" s="81">
        <v>40</v>
      </c>
      <c r="G64" s="82"/>
      <c r="H64" s="78">
        <f t="shared" si="0"/>
        <v>40</v>
      </c>
      <c r="I64" s="79">
        <f t="shared" si="5"/>
        <v>4636</v>
      </c>
      <c r="J64" s="79">
        <f t="shared" si="6"/>
        <v>1854.4</v>
      </c>
      <c r="K64" s="79">
        <f t="shared" si="7"/>
        <v>0</v>
      </c>
      <c r="L64" s="79">
        <f t="shared" si="8"/>
        <v>1854.4</v>
      </c>
      <c r="M64" s="122"/>
    </row>
    <row r="65" spans="1:13" s="75" customFormat="1" ht="36">
      <c r="A65" s="89" t="s">
        <v>233</v>
      </c>
      <c r="B65" s="103" t="s">
        <v>140</v>
      </c>
      <c r="C65" s="83" t="s">
        <v>357</v>
      </c>
      <c r="D65" s="104">
        <v>6.15</v>
      </c>
      <c r="E65" s="105">
        <v>100</v>
      </c>
      <c r="F65" s="81"/>
      <c r="G65" s="82"/>
      <c r="H65" s="78">
        <f t="shared" si="0"/>
        <v>0</v>
      </c>
      <c r="I65" s="79">
        <f t="shared" si="5"/>
        <v>615</v>
      </c>
      <c r="J65" s="79">
        <f t="shared" si="6"/>
        <v>0</v>
      </c>
      <c r="K65" s="79">
        <f t="shared" si="7"/>
        <v>0</v>
      </c>
      <c r="L65" s="79">
        <f t="shared" si="8"/>
        <v>0</v>
      </c>
      <c r="M65" s="122"/>
    </row>
    <row r="66" spans="1:13" s="75" customFormat="1" ht="36">
      <c r="A66" s="89" t="s">
        <v>234</v>
      </c>
      <c r="B66" s="95" t="s">
        <v>141</v>
      </c>
      <c r="C66" s="83" t="s">
        <v>356</v>
      </c>
      <c r="D66" s="96">
        <v>118.38</v>
      </c>
      <c r="E66" s="101">
        <v>10</v>
      </c>
      <c r="F66" s="81"/>
      <c r="G66" s="82"/>
      <c r="H66" s="78">
        <f t="shared" si="0"/>
        <v>0</v>
      </c>
      <c r="I66" s="79">
        <f t="shared" si="5"/>
        <v>1183.8</v>
      </c>
      <c r="J66" s="79">
        <f t="shared" si="6"/>
        <v>0</v>
      </c>
      <c r="K66" s="79">
        <f t="shared" si="7"/>
        <v>0</v>
      </c>
      <c r="L66" s="79">
        <f t="shared" si="8"/>
        <v>0</v>
      </c>
      <c r="M66" s="122"/>
    </row>
    <row r="67" spans="1:13" s="75" customFormat="1" ht="48">
      <c r="A67" s="89" t="s">
        <v>235</v>
      </c>
      <c r="B67" s="95" t="s">
        <v>142</v>
      </c>
      <c r="C67" s="83" t="s">
        <v>360</v>
      </c>
      <c r="D67" s="96">
        <v>100.9</v>
      </c>
      <c r="E67" s="101">
        <v>6</v>
      </c>
      <c r="F67" s="81"/>
      <c r="G67" s="82"/>
      <c r="H67" s="78">
        <f t="shared" si="0"/>
        <v>0</v>
      </c>
      <c r="I67" s="79">
        <f t="shared" si="5"/>
        <v>605.4000000000001</v>
      </c>
      <c r="J67" s="79">
        <f t="shared" si="6"/>
        <v>0</v>
      </c>
      <c r="K67" s="79">
        <f t="shared" si="7"/>
        <v>0</v>
      </c>
      <c r="L67" s="79">
        <f t="shared" si="8"/>
        <v>0</v>
      </c>
      <c r="M67" s="122"/>
    </row>
    <row r="68" spans="1:13" s="75" customFormat="1" ht="48">
      <c r="A68" s="89" t="s">
        <v>236</v>
      </c>
      <c r="B68" s="95" t="s">
        <v>143</v>
      </c>
      <c r="C68" s="83" t="s">
        <v>359</v>
      </c>
      <c r="D68" s="96">
        <v>201.52</v>
      </c>
      <c r="E68" s="101">
        <v>10</v>
      </c>
      <c r="F68" s="81"/>
      <c r="G68" s="82"/>
      <c r="H68" s="78">
        <f t="shared" si="0"/>
        <v>0</v>
      </c>
      <c r="I68" s="79">
        <f t="shared" si="5"/>
        <v>2015.2</v>
      </c>
      <c r="J68" s="79">
        <f t="shared" si="6"/>
        <v>0</v>
      </c>
      <c r="K68" s="79">
        <f t="shared" si="7"/>
        <v>0</v>
      </c>
      <c r="L68" s="79">
        <f t="shared" si="8"/>
        <v>0</v>
      </c>
      <c r="M68" s="122"/>
    </row>
    <row r="69" spans="1:13" s="75" customFormat="1" ht="36">
      <c r="A69" s="89" t="s">
        <v>237</v>
      </c>
      <c r="B69" s="95" t="s">
        <v>144</v>
      </c>
      <c r="C69" s="83" t="s">
        <v>356</v>
      </c>
      <c r="D69" s="96">
        <v>17.5</v>
      </c>
      <c r="E69" s="101">
        <v>6</v>
      </c>
      <c r="F69" s="81"/>
      <c r="G69" s="82"/>
      <c r="H69" s="78">
        <f t="shared" si="0"/>
        <v>0</v>
      </c>
      <c r="I69" s="79">
        <f t="shared" si="5"/>
        <v>105</v>
      </c>
      <c r="J69" s="79">
        <f t="shared" si="6"/>
        <v>0</v>
      </c>
      <c r="K69" s="79">
        <f t="shared" si="7"/>
        <v>0</v>
      </c>
      <c r="L69" s="79">
        <f t="shared" si="8"/>
        <v>0</v>
      </c>
      <c r="M69" s="122"/>
    </row>
    <row r="70" spans="1:13" s="75" customFormat="1" ht="36">
      <c r="A70" s="89" t="s">
        <v>238</v>
      </c>
      <c r="B70" s="103" t="s">
        <v>145</v>
      </c>
      <c r="C70" s="83" t="s">
        <v>357</v>
      </c>
      <c r="D70" s="104">
        <v>13.74</v>
      </c>
      <c r="E70" s="80">
        <v>100</v>
      </c>
      <c r="F70" s="81"/>
      <c r="G70" s="82"/>
      <c r="H70" s="78">
        <f t="shared" si="0"/>
        <v>0</v>
      </c>
      <c r="I70" s="79">
        <f t="shared" si="5"/>
        <v>1374</v>
      </c>
      <c r="J70" s="79">
        <f t="shared" si="6"/>
        <v>0</v>
      </c>
      <c r="K70" s="79">
        <f t="shared" si="7"/>
        <v>0</v>
      </c>
      <c r="L70" s="79">
        <f t="shared" si="8"/>
        <v>0</v>
      </c>
      <c r="M70" s="122"/>
    </row>
    <row r="71" spans="1:13" s="75" customFormat="1" ht="36">
      <c r="A71" s="89" t="s">
        <v>239</v>
      </c>
      <c r="B71" s="95" t="s">
        <v>146</v>
      </c>
      <c r="C71" s="83" t="s">
        <v>357</v>
      </c>
      <c r="D71" s="96">
        <v>25.17</v>
      </c>
      <c r="E71" s="101">
        <v>30</v>
      </c>
      <c r="F71" s="81"/>
      <c r="G71" s="82"/>
      <c r="H71" s="78">
        <f t="shared" si="0"/>
        <v>0</v>
      </c>
      <c r="I71" s="79">
        <f t="shared" si="5"/>
        <v>755.1</v>
      </c>
      <c r="J71" s="79">
        <f t="shared" si="6"/>
        <v>0</v>
      </c>
      <c r="K71" s="79">
        <f t="shared" si="7"/>
        <v>0</v>
      </c>
      <c r="L71" s="79">
        <f t="shared" si="8"/>
        <v>0</v>
      </c>
      <c r="M71" s="122"/>
    </row>
    <row r="72" spans="1:13" s="75" customFormat="1" ht="48">
      <c r="A72" s="89" t="s">
        <v>240</v>
      </c>
      <c r="B72" s="102" t="s">
        <v>147</v>
      </c>
      <c r="C72" s="83" t="s">
        <v>357</v>
      </c>
      <c r="D72" s="96">
        <v>33.7</v>
      </c>
      <c r="E72" s="101">
        <v>40</v>
      </c>
      <c r="F72" s="81"/>
      <c r="G72" s="82"/>
      <c r="H72" s="78">
        <f t="shared" si="0"/>
        <v>0</v>
      </c>
      <c r="I72" s="79">
        <f t="shared" si="5"/>
        <v>1348</v>
      </c>
      <c r="J72" s="79">
        <f t="shared" si="6"/>
        <v>0</v>
      </c>
      <c r="K72" s="79">
        <f t="shared" si="7"/>
        <v>0</v>
      </c>
      <c r="L72" s="79">
        <f t="shared" si="8"/>
        <v>0</v>
      </c>
      <c r="M72" s="122"/>
    </row>
    <row r="73" spans="1:13" s="75" customFormat="1" ht="36">
      <c r="A73" s="89" t="s">
        <v>241</v>
      </c>
      <c r="B73" s="95" t="s">
        <v>148</v>
      </c>
      <c r="C73" s="83" t="s">
        <v>356</v>
      </c>
      <c r="D73" s="96">
        <v>69.37</v>
      </c>
      <c r="E73" s="101">
        <v>12</v>
      </c>
      <c r="F73" s="81"/>
      <c r="G73" s="82"/>
      <c r="H73" s="78">
        <f t="shared" si="0"/>
        <v>0</v>
      </c>
      <c r="I73" s="79">
        <f t="shared" si="5"/>
        <v>832.44</v>
      </c>
      <c r="J73" s="79">
        <f t="shared" si="6"/>
        <v>0</v>
      </c>
      <c r="K73" s="79">
        <f t="shared" si="7"/>
        <v>0</v>
      </c>
      <c r="L73" s="79">
        <f t="shared" si="8"/>
        <v>0</v>
      </c>
      <c r="M73" s="122"/>
    </row>
    <row r="74" spans="1:13" s="75" customFormat="1" ht="48">
      <c r="A74" s="89" t="s">
        <v>242</v>
      </c>
      <c r="B74" s="95" t="s">
        <v>149</v>
      </c>
      <c r="C74" s="83" t="s">
        <v>356</v>
      </c>
      <c r="D74" s="96">
        <v>90.03</v>
      </c>
      <c r="E74" s="101">
        <v>4</v>
      </c>
      <c r="F74" s="81"/>
      <c r="G74" s="82"/>
      <c r="H74" s="78">
        <f aca="true" t="shared" si="9" ref="H74:H137">G74+F74</f>
        <v>0</v>
      </c>
      <c r="I74" s="79">
        <f t="shared" si="5"/>
        <v>360.12</v>
      </c>
      <c r="J74" s="79">
        <f t="shared" si="6"/>
        <v>0</v>
      </c>
      <c r="K74" s="79">
        <f t="shared" si="7"/>
        <v>0</v>
      </c>
      <c r="L74" s="79">
        <f t="shared" si="8"/>
        <v>0</v>
      </c>
      <c r="M74" s="122"/>
    </row>
    <row r="75" spans="1:13" s="75" customFormat="1" ht="36">
      <c r="A75" s="89" t="s">
        <v>243</v>
      </c>
      <c r="B75" s="95" t="s">
        <v>150</v>
      </c>
      <c r="C75" s="83" t="s">
        <v>356</v>
      </c>
      <c r="D75" s="96">
        <v>94.92</v>
      </c>
      <c r="E75" s="101">
        <v>4</v>
      </c>
      <c r="F75" s="81"/>
      <c r="G75" s="82"/>
      <c r="H75" s="78">
        <f t="shared" si="9"/>
        <v>0</v>
      </c>
      <c r="I75" s="79">
        <f t="shared" si="5"/>
        <v>379.68</v>
      </c>
      <c r="J75" s="79">
        <f t="shared" si="6"/>
        <v>0</v>
      </c>
      <c r="K75" s="79">
        <f t="shared" si="7"/>
        <v>0</v>
      </c>
      <c r="L75" s="79">
        <f t="shared" si="8"/>
        <v>0</v>
      </c>
      <c r="M75" s="122"/>
    </row>
    <row r="76" spans="1:13" s="75" customFormat="1" ht="36">
      <c r="A76" s="89" t="s">
        <v>244</v>
      </c>
      <c r="B76" s="102" t="s">
        <v>151</v>
      </c>
      <c r="C76" s="83" t="s">
        <v>356</v>
      </c>
      <c r="D76" s="96">
        <v>100.88</v>
      </c>
      <c r="E76" s="101">
        <v>4</v>
      </c>
      <c r="F76" s="81"/>
      <c r="G76" s="82"/>
      <c r="H76" s="78">
        <f t="shared" si="9"/>
        <v>0</v>
      </c>
      <c r="I76" s="79">
        <f t="shared" si="5"/>
        <v>403.52</v>
      </c>
      <c r="J76" s="79">
        <f t="shared" si="6"/>
        <v>0</v>
      </c>
      <c r="K76" s="79">
        <f t="shared" si="7"/>
        <v>0</v>
      </c>
      <c r="L76" s="79">
        <f t="shared" si="8"/>
        <v>0</v>
      </c>
      <c r="M76" s="122"/>
    </row>
    <row r="77" spans="1:13" s="75" customFormat="1" ht="36">
      <c r="A77" s="89" t="s">
        <v>245</v>
      </c>
      <c r="B77" s="95" t="s">
        <v>152</v>
      </c>
      <c r="C77" s="83" t="s">
        <v>356</v>
      </c>
      <c r="D77" s="96">
        <v>134.22</v>
      </c>
      <c r="E77" s="101">
        <v>4</v>
      </c>
      <c r="F77" s="81"/>
      <c r="G77" s="82"/>
      <c r="H77" s="78">
        <f t="shared" si="9"/>
        <v>0</v>
      </c>
      <c r="I77" s="79">
        <f t="shared" si="5"/>
        <v>536.88</v>
      </c>
      <c r="J77" s="79">
        <f t="shared" si="6"/>
        <v>0</v>
      </c>
      <c r="K77" s="79">
        <f t="shared" si="7"/>
        <v>0</v>
      </c>
      <c r="L77" s="79">
        <f t="shared" si="8"/>
        <v>0</v>
      </c>
      <c r="M77" s="122"/>
    </row>
    <row r="78" spans="1:13" s="75" customFormat="1" ht="48">
      <c r="A78" s="89" t="s">
        <v>246</v>
      </c>
      <c r="B78" s="95" t="s">
        <v>153</v>
      </c>
      <c r="C78" s="83" t="s">
        <v>356</v>
      </c>
      <c r="D78" s="96">
        <v>311.79</v>
      </c>
      <c r="E78" s="101">
        <v>4</v>
      </c>
      <c r="F78" s="81"/>
      <c r="G78" s="82"/>
      <c r="H78" s="78">
        <f t="shared" si="9"/>
        <v>0</v>
      </c>
      <c r="I78" s="79">
        <f t="shared" si="5"/>
        <v>1247.16</v>
      </c>
      <c r="J78" s="79">
        <f t="shared" si="6"/>
        <v>0</v>
      </c>
      <c r="K78" s="79">
        <f t="shared" si="7"/>
        <v>0</v>
      </c>
      <c r="L78" s="79">
        <f t="shared" si="8"/>
        <v>0</v>
      </c>
      <c r="M78" s="122"/>
    </row>
    <row r="79" spans="1:13" s="75" customFormat="1" ht="36">
      <c r="A79" s="89" t="s">
        <v>247</v>
      </c>
      <c r="B79" s="102" t="s">
        <v>154</v>
      </c>
      <c r="C79" s="83" t="s">
        <v>356</v>
      </c>
      <c r="D79" s="96">
        <v>415.4</v>
      </c>
      <c r="E79" s="101">
        <v>4</v>
      </c>
      <c r="F79" s="81"/>
      <c r="G79" s="82"/>
      <c r="H79" s="78">
        <f t="shared" si="9"/>
        <v>0</v>
      </c>
      <c r="I79" s="79">
        <f t="shared" si="5"/>
        <v>1661.6</v>
      </c>
      <c r="J79" s="79">
        <f t="shared" si="6"/>
        <v>0</v>
      </c>
      <c r="K79" s="79">
        <f t="shared" si="7"/>
        <v>0</v>
      </c>
      <c r="L79" s="79">
        <f t="shared" si="8"/>
        <v>0</v>
      </c>
      <c r="M79" s="122"/>
    </row>
    <row r="80" spans="1:13" s="75" customFormat="1" ht="36">
      <c r="A80" s="89" t="s">
        <v>248</v>
      </c>
      <c r="B80" s="95" t="s">
        <v>155</v>
      </c>
      <c r="C80" s="83" t="s">
        <v>356</v>
      </c>
      <c r="D80" s="96">
        <v>87.52</v>
      </c>
      <c r="E80" s="101">
        <v>2</v>
      </c>
      <c r="F80" s="81"/>
      <c r="G80" s="82"/>
      <c r="H80" s="78">
        <f t="shared" si="9"/>
        <v>0</v>
      </c>
      <c r="I80" s="79">
        <f t="shared" si="5"/>
        <v>175.04</v>
      </c>
      <c r="J80" s="79">
        <f t="shared" si="6"/>
        <v>0</v>
      </c>
      <c r="K80" s="79">
        <f t="shared" si="7"/>
        <v>0</v>
      </c>
      <c r="L80" s="79">
        <f t="shared" si="8"/>
        <v>0</v>
      </c>
      <c r="M80" s="122"/>
    </row>
    <row r="81" spans="1:13" s="75" customFormat="1" ht="24">
      <c r="A81" s="89" t="s">
        <v>249</v>
      </c>
      <c r="B81" s="95" t="s">
        <v>156</v>
      </c>
      <c r="C81" s="83" t="s">
        <v>356</v>
      </c>
      <c r="D81" s="96">
        <v>177.44</v>
      </c>
      <c r="E81" s="101">
        <v>8</v>
      </c>
      <c r="F81" s="81"/>
      <c r="G81" s="82"/>
      <c r="H81" s="78">
        <f t="shared" si="9"/>
        <v>0</v>
      </c>
      <c r="I81" s="79">
        <f t="shared" si="5"/>
        <v>1419.52</v>
      </c>
      <c r="J81" s="79">
        <f t="shared" si="6"/>
        <v>0</v>
      </c>
      <c r="K81" s="79">
        <f t="shared" si="7"/>
        <v>0</v>
      </c>
      <c r="L81" s="79">
        <f t="shared" si="8"/>
        <v>0</v>
      </c>
      <c r="M81" s="122"/>
    </row>
    <row r="82" spans="1:13" s="75" customFormat="1" ht="12">
      <c r="A82" s="106" t="s">
        <v>250</v>
      </c>
      <c r="B82" s="107" t="s">
        <v>157</v>
      </c>
      <c r="C82" s="83"/>
      <c r="D82" s="108">
        <v>0</v>
      </c>
      <c r="E82" s="109"/>
      <c r="F82" s="81"/>
      <c r="G82" s="82"/>
      <c r="H82" s="78">
        <f t="shared" si="9"/>
        <v>0</v>
      </c>
      <c r="I82" s="79">
        <f aca="true" t="shared" si="10" ref="I82:I122">ROUNDUP((E82*D82),2)</f>
        <v>0</v>
      </c>
      <c r="J82" s="79">
        <f aca="true" t="shared" si="11" ref="J82:J122">ROUNDUP((F82*D82),2)</f>
        <v>0</v>
      </c>
      <c r="K82" s="79">
        <f aca="true" t="shared" si="12" ref="K82:K122">ROUNDUP((D82*G82),2)</f>
        <v>0</v>
      </c>
      <c r="L82" s="79">
        <f t="shared" si="8"/>
        <v>0</v>
      </c>
      <c r="M82" s="122"/>
    </row>
    <row r="83" spans="1:13" s="75" customFormat="1" ht="24">
      <c r="A83" s="110" t="s">
        <v>251</v>
      </c>
      <c r="B83" s="103" t="s">
        <v>158</v>
      </c>
      <c r="C83" s="83" t="s">
        <v>355</v>
      </c>
      <c r="D83" s="104">
        <v>35.02</v>
      </c>
      <c r="E83" s="80">
        <v>24</v>
      </c>
      <c r="F83" s="81"/>
      <c r="G83" s="82"/>
      <c r="H83" s="78">
        <f t="shared" si="9"/>
        <v>0</v>
      </c>
      <c r="I83" s="79">
        <f t="shared" si="10"/>
        <v>840.48</v>
      </c>
      <c r="J83" s="79">
        <f t="shared" si="11"/>
        <v>0</v>
      </c>
      <c r="K83" s="79">
        <f t="shared" si="12"/>
        <v>0</v>
      </c>
      <c r="L83" s="79">
        <f t="shared" si="8"/>
        <v>0</v>
      </c>
      <c r="M83" s="122"/>
    </row>
    <row r="84" spans="1:13" s="75" customFormat="1" ht="24">
      <c r="A84" s="110" t="s">
        <v>252</v>
      </c>
      <c r="B84" s="95" t="s">
        <v>135</v>
      </c>
      <c r="C84" s="83" t="s">
        <v>353</v>
      </c>
      <c r="D84" s="96">
        <v>52.32</v>
      </c>
      <c r="E84" s="97">
        <v>36</v>
      </c>
      <c r="F84" s="81"/>
      <c r="G84" s="82"/>
      <c r="H84" s="78">
        <f t="shared" si="9"/>
        <v>0</v>
      </c>
      <c r="I84" s="79">
        <f t="shared" si="10"/>
        <v>1883.52</v>
      </c>
      <c r="J84" s="79">
        <f t="shared" si="11"/>
        <v>0</v>
      </c>
      <c r="K84" s="79">
        <f t="shared" si="12"/>
        <v>0</v>
      </c>
      <c r="L84" s="79">
        <f t="shared" si="8"/>
        <v>0</v>
      </c>
      <c r="M84" s="122"/>
    </row>
    <row r="85" spans="1:13" s="75" customFormat="1" ht="24">
      <c r="A85" s="110" t="s">
        <v>253</v>
      </c>
      <c r="B85" s="95" t="s">
        <v>121</v>
      </c>
      <c r="C85" s="83" t="s">
        <v>353</v>
      </c>
      <c r="D85" s="96">
        <v>9.38</v>
      </c>
      <c r="E85" s="101">
        <v>36</v>
      </c>
      <c r="F85" s="81"/>
      <c r="G85" s="82"/>
      <c r="H85" s="78">
        <f t="shared" si="9"/>
        <v>0</v>
      </c>
      <c r="I85" s="79">
        <f t="shared" si="10"/>
        <v>337.68</v>
      </c>
      <c r="J85" s="79">
        <f t="shared" si="11"/>
        <v>0</v>
      </c>
      <c r="K85" s="79">
        <f t="shared" si="12"/>
        <v>0</v>
      </c>
      <c r="L85" s="79">
        <f t="shared" si="8"/>
        <v>0</v>
      </c>
      <c r="M85" s="122"/>
    </row>
    <row r="86" spans="1:13" s="75" customFormat="1" ht="24">
      <c r="A86" s="110" t="s">
        <v>254</v>
      </c>
      <c r="B86" s="95" t="s">
        <v>116</v>
      </c>
      <c r="C86" s="83" t="s">
        <v>353</v>
      </c>
      <c r="D86" s="96">
        <v>40.36</v>
      </c>
      <c r="E86" s="101">
        <v>36</v>
      </c>
      <c r="F86" s="81"/>
      <c r="G86" s="82"/>
      <c r="H86" s="78">
        <f t="shared" si="9"/>
        <v>0</v>
      </c>
      <c r="I86" s="79">
        <f t="shared" si="10"/>
        <v>1452.96</v>
      </c>
      <c r="J86" s="79">
        <f t="shared" si="11"/>
        <v>0</v>
      </c>
      <c r="K86" s="79">
        <f t="shared" si="12"/>
        <v>0</v>
      </c>
      <c r="L86" s="79">
        <f t="shared" si="8"/>
        <v>0</v>
      </c>
      <c r="M86" s="122"/>
    </row>
    <row r="87" spans="1:13" s="75" customFormat="1" ht="24">
      <c r="A87" s="110" t="s">
        <v>255</v>
      </c>
      <c r="B87" s="95" t="s">
        <v>137</v>
      </c>
      <c r="C87" s="83" t="s">
        <v>353</v>
      </c>
      <c r="D87" s="96">
        <v>119.38</v>
      </c>
      <c r="E87" s="97">
        <v>12</v>
      </c>
      <c r="F87" s="81"/>
      <c r="G87" s="82"/>
      <c r="H87" s="78">
        <f t="shared" si="9"/>
        <v>0</v>
      </c>
      <c r="I87" s="79">
        <f t="shared" si="10"/>
        <v>1432.56</v>
      </c>
      <c r="J87" s="79">
        <f t="shared" si="11"/>
        <v>0</v>
      </c>
      <c r="K87" s="79">
        <f t="shared" si="12"/>
        <v>0</v>
      </c>
      <c r="L87" s="79">
        <f t="shared" si="8"/>
        <v>0</v>
      </c>
      <c r="M87" s="122"/>
    </row>
    <row r="88" spans="1:13" s="75" customFormat="1" ht="48">
      <c r="A88" s="110" t="s">
        <v>256</v>
      </c>
      <c r="B88" s="102" t="s">
        <v>147</v>
      </c>
      <c r="C88" s="83" t="s">
        <v>357</v>
      </c>
      <c r="D88" s="96">
        <v>33.7</v>
      </c>
      <c r="E88" s="101">
        <v>20</v>
      </c>
      <c r="F88" s="81"/>
      <c r="G88" s="82"/>
      <c r="H88" s="78">
        <f t="shared" si="9"/>
        <v>0</v>
      </c>
      <c r="I88" s="79">
        <f t="shared" si="10"/>
        <v>674</v>
      </c>
      <c r="J88" s="79">
        <f t="shared" si="11"/>
        <v>0</v>
      </c>
      <c r="K88" s="79">
        <f t="shared" si="12"/>
        <v>0</v>
      </c>
      <c r="L88" s="79">
        <f t="shared" si="8"/>
        <v>0</v>
      </c>
      <c r="M88" s="122"/>
    </row>
    <row r="89" spans="1:13" s="75" customFormat="1" ht="12">
      <c r="A89" s="91" t="s">
        <v>257</v>
      </c>
      <c r="B89" s="92" t="s">
        <v>159</v>
      </c>
      <c r="C89" s="83"/>
      <c r="D89" s="104">
        <v>0</v>
      </c>
      <c r="E89" s="97"/>
      <c r="F89" s="81"/>
      <c r="G89" s="82"/>
      <c r="H89" s="78">
        <f t="shared" si="9"/>
        <v>0</v>
      </c>
      <c r="I89" s="79">
        <f t="shared" si="10"/>
        <v>0</v>
      </c>
      <c r="J89" s="79">
        <f t="shared" si="11"/>
        <v>0</v>
      </c>
      <c r="K89" s="79">
        <f t="shared" si="12"/>
        <v>0</v>
      </c>
      <c r="L89" s="79">
        <f t="shared" si="8"/>
        <v>0</v>
      </c>
      <c r="M89" s="122"/>
    </row>
    <row r="90" spans="1:13" s="75" customFormat="1" ht="24">
      <c r="A90" s="89" t="s">
        <v>258</v>
      </c>
      <c r="B90" s="103" t="s">
        <v>158</v>
      </c>
      <c r="C90" s="83" t="s">
        <v>355</v>
      </c>
      <c r="D90" s="96">
        <v>35.02</v>
      </c>
      <c r="E90" s="101">
        <v>4.48</v>
      </c>
      <c r="F90" s="81">
        <v>9.7</v>
      </c>
      <c r="G90" s="82"/>
      <c r="H90" s="78">
        <f t="shared" si="9"/>
        <v>9.7</v>
      </c>
      <c r="I90" s="79">
        <f t="shared" si="10"/>
        <v>156.89</v>
      </c>
      <c r="J90" s="79">
        <f t="shared" si="11"/>
        <v>339.7</v>
      </c>
      <c r="K90" s="79">
        <f t="shared" si="12"/>
        <v>0</v>
      </c>
      <c r="L90" s="79">
        <f t="shared" si="8"/>
        <v>339.7</v>
      </c>
      <c r="M90" s="122"/>
    </row>
    <row r="91" spans="1:13" s="75" customFormat="1" ht="48">
      <c r="A91" s="89" t="s">
        <v>259</v>
      </c>
      <c r="B91" s="95" t="s">
        <v>126</v>
      </c>
      <c r="C91" s="83" t="s">
        <v>358</v>
      </c>
      <c r="D91" s="96">
        <v>2744.59</v>
      </c>
      <c r="E91" s="101">
        <v>3.52</v>
      </c>
      <c r="F91" s="81">
        <v>4.41</v>
      </c>
      <c r="G91" s="82"/>
      <c r="H91" s="78">
        <f t="shared" si="9"/>
        <v>4.41</v>
      </c>
      <c r="I91" s="79">
        <f t="shared" si="10"/>
        <v>9660.960000000001</v>
      </c>
      <c r="J91" s="79">
        <f t="shared" si="11"/>
        <v>12103.65</v>
      </c>
      <c r="K91" s="79">
        <f t="shared" si="12"/>
        <v>0</v>
      </c>
      <c r="L91" s="79">
        <f t="shared" si="8"/>
        <v>12103.65</v>
      </c>
      <c r="M91" s="122"/>
    </row>
    <row r="92" spans="1:13" s="75" customFormat="1" ht="36">
      <c r="A92" s="89" t="s">
        <v>260</v>
      </c>
      <c r="B92" s="102" t="s">
        <v>120</v>
      </c>
      <c r="C92" s="83" t="s">
        <v>353</v>
      </c>
      <c r="D92" s="96">
        <v>94.86</v>
      </c>
      <c r="E92" s="101">
        <v>19.6</v>
      </c>
      <c r="F92" s="81">
        <v>35.13</v>
      </c>
      <c r="G92" s="82"/>
      <c r="H92" s="78">
        <f t="shared" si="9"/>
        <v>35.13</v>
      </c>
      <c r="I92" s="79">
        <f t="shared" si="10"/>
        <v>1859.26</v>
      </c>
      <c r="J92" s="79">
        <f t="shared" si="11"/>
        <v>3332.44</v>
      </c>
      <c r="K92" s="79">
        <f t="shared" si="12"/>
        <v>0</v>
      </c>
      <c r="L92" s="79">
        <f t="shared" si="8"/>
        <v>3332.44</v>
      </c>
      <c r="M92" s="122"/>
    </row>
    <row r="93" spans="1:13" s="75" customFormat="1" ht="24">
      <c r="A93" s="89" t="s">
        <v>261</v>
      </c>
      <c r="B93" s="95" t="s">
        <v>135</v>
      </c>
      <c r="C93" s="83" t="s">
        <v>353</v>
      </c>
      <c r="D93" s="96">
        <v>52.32</v>
      </c>
      <c r="E93" s="97">
        <v>132</v>
      </c>
      <c r="F93" s="81">
        <v>63.01</v>
      </c>
      <c r="G93" s="82"/>
      <c r="H93" s="78">
        <f t="shared" si="9"/>
        <v>63.01</v>
      </c>
      <c r="I93" s="79">
        <f t="shared" si="10"/>
        <v>6906.24</v>
      </c>
      <c r="J93" s="79">
        <f t="shared" si="11"/>
        <v>3296.69</v>
      </c>
      <c r="K93" s="79">
        <f t="shared" si="12"/>
        <v>0</v>
      </c>
      <c r="L93" s="79">
        <f t="shared" si="8"/>
        <v>3296.69</v>
      </c>
      <c r="M93" s="122"/>
    </row>
    <row r="94" spans="1:13" s="75" customFormat="1" ht="60">
      <c r="A94" s="89" t="s">
        <v>262</v>
      </c>
      <c r="B94" s="95" t="s">
        <v>136</v>
      </c>
      <c r="C94" s="83" t="s">
        <v>355</v>
      </c>
      <c r="D94" s="96">
        <v>97.34</v>
      </c>
      <c r="E94" s="101">
        <v>7.5</v>
      </c>
      <c r="F94" s="81">
        <v>4.18</v>
      </c>
      <c r="G94" s="82"/>
      <c r="H94" s="78">
        <f t="shared" si="9"/>
        <v>4.18</v>
      </c>
      <c r="I94" s="79">
        <f t="shared" si="10"/>
        <v>730.05</v>
      </c>
      <c r="J94" s="79">
        <f t="shared" si="11"/>
        <v>406.89</v>
      </c>
      <c r="K94" s="79">
        <f t="shared" si="12"/>
        <v>0</v>
      </c>
      <c r="L94" s="79">
        <f t="shared" si="8"/>
        <v>406.89</v>
      </c>
      <c r="M94" s="122"/>
    </row>
    <row r="95" spans="1:13" s="75" customFormat="1" ht="24">
      <c r="A95" s="89" t="s">
        <v>263</v>
      </c>
      <c r="B95" s="95" t="s">
        <v>121</v>
      </c>
      <c r="C95" s="83" t="s">
        <v>353</v>
      </c>
      <c r="D95" s="96">
        <v>9.38</v>
      </c>
      <c r="E95" s="101">
        <v>216</v>
      </c>
      <c r="F95" s="81">
        <v>213.31</v>
      </c>
      <c r="G95" s="82"/>
      <c r="H95" s="78">
        <f t="shared" si="9"/>
        <v>213.31</v>
      </c>
      <c r="I95" s="79">
        <f t="shared" si="10"/>
        <v>2026.08</v>
      </c>
      <c r="J95" s="79">
        <f t="shared" si="11"/>
        <v>2000.85</v>
      </c>
      <c r="K95" s="79">
        <f t="shared" si="12"/>
        <v>0</v>
      </c>
      <c r="L95" s="79">
        <f t="shared" si="8"/>
        <v>2000.85</v>
      </c>
      <c r="M95" s="122"/>
    </row>
    <row r="96" spans="1:13" s="75" customFormat="1" ht="24">
      <c r="A96" s="89" t="s">
        <v>264</v>
      </c>
      <c r="B96" s="95" t="s">
        <v>116</v>
      </c>
      <c r="C96" s="83" t="s">
        <v>353</v>
      </c>
      <c r="D96" s="96">
        <v>40.36</v>
      </c>
      <c r="E96" s="101">
        <v>216</v>
      </c>
      <c r="F96" s="81">
        <v>213.31</v>
      </c>
      <c r="G96" s="82"/>
      <c r="H96" s="78">
        <f t="shared" si="9"/>
        <v>213.31</v>
      </c>
      <c r="I96" s="79">
        <f t="shared" si="10"/>
        <v>8717.76</v>
      </c>
      <c r="J96" s="79">
        <f t="shared" si="11"/>
        <v>8609.2</v>
      </c>
      <c r="K96" s="79">
        <f t="shared" si="12"/>
        <v>0</v>
      </c>
      <c r="L96" s="79">
        <f t="shared" si="8"/>
        <v>8609.2</v>
      </c>
      <c r="M96" s="122"/>
    </row>
    <row r="97" spans="1:13" s="75" customFormat="1" ht="24">
      <c r="A97" s="89" t="s">
        <v>265</v>
      </c>
      <c r="B97" s="95" t="s">
        <v>137</v>
      </c>
      <c r="C97" s="83" t="s">
        <v>353</v>
      </c>
      <c r="D97" s="96">
        <v>119.38</v>
      </c>
      <c r="E97" s="97">
        <v>30</v>
      </c>
      <c r="F97" s="81">
        <v>48</v>
      </c>
      <c r="G97" s="82"/>
      <c r="H97" s="78">
        <f t="shared" si="9"/>
        <v>48</v>
      </c>
      <c r="I97" s="79">
        <f t="shared" si="10"/>
        <v>3581.4</v>
      </c>
      <c r="J97" s="79">
        <f t="shared" si="11"/>
        <v>5730.24</v>
      </c>
      <c r="K97" s="79">
        <f t="shared" si="12"/>
        <v>0</v>
      </c>
      <c r="L97" s="79">
        <f t="shared" si="8"/>
        <v>5730.24</v>
      </c>
      <c r="M97" s="122"/>
    </row>
    <row r="98" spans="1:13" s="75" customFormat="1" ht="36">
      <c r="A98" s="89" t="s">
        <v>266</v>
      </c>
      <c r="B98" s="95" t="s">
        <v>138</v>
      </c>
      <c r="C98" s="83" t="s">
        <v>353</v>
      </c>
      <c r="D98" s="96">
        <v>76.5</v>
      </c>
      <c r="E98" s="97">
        <v>30</v>
      </c>
      <c r="F98" s="81"/>
      <c r="G98" s="82"/>
      <c r="H98" s="78">
        <f t="shared" si="9"/>
        <v>0</v>
      </c>
      <c r="I98" s="79">
        <f t="shared" si="10"/>
        <v>2295</v>
      </c>
      <c r="J98" s="79">
        <f t="shared" si="11"/>
        <v>0</v>
      </c>
      <c r="K98" s="79">
        <f t="shared" si="12"/>
        <v>0</v>
      </c>
      <c r="L98" s="79">
        <f t="shared" si="8"/>
        <v>0</v>
      </c>
      <c r="M98" s="122"/>
    </row>
    <row r="99" spans="1:13" s="75" customFormat="1" ht="24">
      <c r="A99" s="89" t="s">
        <v>267</v>
      </c>
      <c r="B99" s="95" t="s">
        <v>139</v>
      </c>
      <c r="C99" s="83" t="s">
        <v>353</v>
      </c>
      <c r="D99" s="96">
        <v>46.36</v>
      </c>
      <c r="E99" s="97">
        <v>30</v>
      </c>
      <c r="F99" s="81"/>
      <c r="G99" s="82"/>
      <c r="H99" s="78">
        <f t="shared" si="9"/>
        <v>0</v>
      </c>
      <c r="I99" s="79">
        <f t="shared" si="10"/>
        <v>1390.8</v>
      </c>
      <c r="J99" s="79">
        <f t="shared" si="11"/>
        <v>0</v>
      </c>
      <c r="K99" s="79">
        <f t="shared" si="12"/>
        <v>0</v>
      </c>
      <c r="L99" s="79">
        <f t="shared" si="8"/>
        <v>0</v>
      </c>
      <c r="M99" s="122"/>
    </row>
    <row r="100" spans="1:13" s="75" customFormat="1" ht="36">
      <c r="A100" s="89" t="s">
        <v>268</v>
      </c>
      <c r="B100" s="95" t="s">
        <v>140</v>
      </c>
      <c r="C100" s="83" t="s">
        <v>357</v>
      </c>
      <c r="D100" s="96">
        <v>6.15</v>
      </c>
      <c r="E100" s="96">
        <v>150</v>
      </c>
      <c r="F100" s="81"/>
      <c r="G100" s="82"/>
      <c r="H100" s="78">
        <f t="shared" si="9"/>
        <v>0</v>
      </c>
      <c r="I100" s="79">
        <f t="shared" si="10"/>
        <v>922.5</v>
      </c>
      <c r="J100" s="79">
        <f t="shared" si="11"/>
        <v>0</v>
      </c>
      <c r="K100" s="79">
        <f t="shared" si="12"/>
        <v>0</v>
      </c>
      <c r="L100" s="79">
        <f t="shared" si="8"/>
        <v>0</v>
      </c>
      <c r="M100" s="122"/>
    </row>
    <row r="101" spans="1:13" s="75" customFormat="1" ht="36">
      <c r="A101" s="89" t="s">
        <v>269</v>
      </c>
      <c r="B101" s="95" t="s">
        <v>141</v>
      </c>
      <c r="C101" s="83" t="s">
        <v>356</v>
      </c>
      <c r="D101" s="96">
        <v>118.38</v>
      </c>
      <c r="E101" s="96">
        <v>5</v>
      </c>
      <c r="F101" s="81"/>
      <c r="G101" s="82"/>
      <c r="H101" s="78">
        <f t="shared" si="9"/>
        <v>0</v>
      </c>
      <c r="I101" s="79">
        <f t="shared" si="10"/>
        <v>591.9</v>
      </c>
      <c r="J101" s="79">
        <f t="shared" si="11"/>
        <v>0</v>
      </c>
      <c r="K101" s="79">
        <f t="shared" si="12"/>
        <v>0</v>
      </c>
      <c r="L101" s="79">
        <f t="shared" si="8"/>
        <v>0</v>
      </c>
      <c r="M101" s="122"/>
    </row>
    <row r="102" spans="1:13" s="75" customFormat="1" ht="48">
      <c r="A102" s="89" t="s">
        <v>270</v>
      </c>
      <c r="B102" s="95" t="s">
        <v>142</v>
      </c>
      <c r="C102" s="83" t="s">
        <v>360</v>
      </c>
      <c r="D102" s="96">
        <v>100.9</v>
      </c>
      <c r="E102" s="96">
        <v>2</v>
      </c>
      <c r="F102" s="81"/>
      <c r="G102" s="82"/>
      <c r="H102" s="78">
        <f t="shared" si="9"/>
        <v>0</v>
      </c>
      <c r="I102" s="79">
        <f t="shared" si="10"/>
        <v>201.8</v>
      </c>
      <c r="J102" s="79">
        <f t="shared" si="11"/>
        <v>0</v>
      </c>
      <c r="K102" s="79">
        <f t="shared" si="12"/>
        <v>0</v>
      </c>
      <c r="L102" s="79">
        <f t="shared" si="8"/>
        <v>0</v>
      </c>
      <c r="M102" s="122"/>
    </row>
    <row r="103" spans="1:13" s="75" customFormat="1" ht="48">
      <c r="A103" s="89" t="s">
        <v>271</v>
      </c>
      <c r="B103" s="95" t="s">
        <v>143</v>
      </c>
      <c r="C103" s="83" t="s">
        <v>359</v>
      </c>
      <c r="D103" s="96">
        <v>201.52</v>
      </c>
      <c r="E103" s="96">
        <v>5</v>
      </c>
      <c r="F103" s="81"/>
      <c r="G103" s="82"/>
      <c r="H103" s="78">
        <f t="shared" si="9"/>
        <v>0</v>
      </c>
      <c r="I103" s="79">
        <f t="shared" si="10"/>
        <v>1007.6</v>
      </c>
      <c r="J103" s="79">
        <f t="shared" si="11"/>
        <v>0</v>
      </c>
      <c r="K103" s="79">
        <f t="shared" si="12"/>
        <v>0</v>
      </c>
      <c r="L103" s="79">
        <f t="shared" si="8"/>
        <v>0</v>
      </c>
      <c r="M103" s="122"/>
    </row>
    <row r="104" spans="1:13" s="75" customFormat="1" ht="36">
      <c r="A104" s="89" t="s">
        <v>272</v>
      </c>
      <c r="B104" s="95" t="s">
        <v>144</v>
      </c>
      <c r="C104" s="83" t="s">
        <v>356</v>
      </c>
      <c r="D104" s="96">
        <v>17.5</v>
      </c>
      <c r="E104" s="96">
        <v>2</v>
      </c>
      <c r="F104" s="81"/>
      <c r="G104" s="82"/>
      <c r="H104" s="78">
        <f t="shared" si="9"/>
        <v>0</v>
      </c>
      <c r="I104" s="79">
        <f t="shared" si="10"/>
        <v>35</v>
      </c>
      <c r="J104" s="79">
        <f t="shared" si="11"/>
        <v>0</v>
      </c>
      <c r="K104" s="79">
        <f t="shared" si="12"/>
        <v>0</v>
      </c>
      <c r="L104" s="79">
        <f t="shared" si="8"/>
        <v>0</v>
      </c>
      <c r="M104" s="122"/>
    </row>
    <row r="105" spans="1:13" s="75" customFormat="1" ht="36">
      <c r="A105" s="89" t="s">
        <v>273</v>
      </c>
      <c r="B105" s="95" t="s">
        <v>145</v>
      </c>
      <c r="C105" s="83" t="s">
        <v>357</v>
      </c>
      <c r="D105" s="96">
        <v>13.74</v>
      </c>
      <c r="E105" s="96">
        <v>100</v>
      </c>
      <c r="F105" s="81"/>
      <c r="G105" s="82"/>
      <c r="H105" s="78">
        <f t="shared" si="9"/>
        <v>0</v>
      </c>
      <c r="I105" s="79">
        <f t="shared" si="10"/>
        <v>1374</v>
      </c>
      <c r="J105" s="79">
        <f t="shared" si="11"/>
        <v>0</v>
      </c>
      <c r="K105" s="79">
        <f t="shared" si="12"/>
        <v>0</v>
      </c>
      <c r="L105" s="79">
        <f t="shared" si="8"/>
        <v>0</v>
      </c>
      <c r="M105" s="122"/>
    </row>
    <row r="106" spans="1:13" s="75" customFormat="1" ht="36">
      <c r="A106" s="89" t="s">
        <v>274</v>
      </c>
      <c r="B106" s="95" t="s">
        <v>146</v>
      </c>
      <c r="C106" s="83" t="s">
        <v>357</v>
      </c>
      <c r="D106" s="96">
        <v>25.17</v>
      </c>
      <c r="E106" s="96">
        <v>30</v>
      </c>
      <c r="F106" s="81"/>
      <c r="G106" s="82"/>
      <c r="H106" s="78">
        <f t="shared" si="9"/>
        <v>0</v>
      </c>
      <c r="I106" s="79">
        <f t="shared" si="10"/>
        <v>755.1</v>
      </c>
      <c r="J106" s="79">
        <f t="shared" si="11"/>
        <v>0</v>
      </c>
      <c r="K106" s="79">
        <f t="shared" si="12"/>
        <v>0</v>
      </c>
      <c r="L106" s="79">
        <f t="shared" si="8"/>
        <v>0</v>
      </c>
      <c r="M106" s="122"/>
    </row>
    <row r="107" spans="1:13" s="75" customFormat="1" ht="48">
      <c r="A107" s="89" t="s">
        <v>275</v>
      </c>
      <c r="B107" s="102" t="s">
        <v>147</v>
      </c>
      <c r="C107" s="83" t="s">
        <v>357</v>
      </c>
      <c r="D107" s="96">
        <v>33.7</v>
      </c>
      <c r="E107" s="96">
        <v>20</v>
      </c>
      <c r="F107" s="81"/>
      <c r="G107" s="82"/>
      <c r="H107" s="78">
        <f t="shared" si="9"/>
        <v>0</v>
      </c>
      <c r="I107" s="79">
        <f t="shared" si="10"/>
        <v>674</v>
      </c>
      <c r="J107" s="79">
        <f t="shared" si="11"/>
        <v>0</v>
      </c>
      <c r="K107" s="79">
        <f t="shared" si="12"/>
        <v>0</v>
      </c>
      <c r="L107" s="79">
        <f t="shared" si="8"/>
        <v>0</v>
      </c>
      <c r="M107" s="122"/>
    </row>
    <row r="108" spans="1:13" s="75" customFormat="1" ht="36">
      <c r="A108" s="89" t="s">
        <v>276</v>
      </c>
      <c r="B108" s="95" t="s">
        <v>148</v>
      </c>
      <c r="C108" s="83" t="s">
        <v>356</v>
      </c>
      <c r="D108" s="96">
        <v>69.37</v>
      </c>
      <c r="E108" s="96">
        <v>4</v>
      </c>
      <c r="F108" s="81"/>
      <c r="G108" s="82"/>
      <c r="H108" s="78">
        <f t="shared" si="9"/>
        <v>0</v>
      </c>
      <c r="I108" s="79">
        <f t="shared" si="10"/>
        <v>277.48</v>
      </c>
      <c r="J108" s="79">
        <f t="shared" si="11"/>
        <v>0</v>
      </c>
      <c r="K108" s="79">
        <f t="shared" si="12"/>
        <v>0</v>
      </c>
      <c r="L108" s="79">
        <f t="shared" si="8"/>
        <v>0</v>
      </c>
      <c r="M108" s="122"/>
    </row>
    <row r="109" spans="1:13" s="75" customFormat="1" ht="36">
      <c r="A109" s="89" t="s">
        <v>277</v>
      </c>
      <c r="B109" s="95" t="s">
        <v>160</v>
      </c>
      <c r="C109" s="83" t="s">
        <v>356</v>
      </c>
      <c r="D109" s="96">
        <v>90.03</v>
      </c>
      <c r="E109" s="96">
        <v>2</v>
      </c>
      <c r="F109" s="81"/>
      <c r="G109" s="82"/>
      <c r="H109" s="78">
        <f t="shared" si="9"/>
        <v>0</v>
      </c>
      <c r="I109" s="79">
        <f t="shared" si="10"/>
        <v>180.06</v>
      </c>
      <c r="J109" s="79">
        <f t="shared" si="11"/>
        <v>0</v>
      </c>
      <c r="K109" s="79">
        <f t="shared" si="12"/>
        <v>0</v>
      </c>
      <c r="L109" s="79">
        <f t="shared" si="8"/>
        <v>0</v>
      </c>
      <c r="M109" s="122"/>
    </row>
    <row r="110" spans="1:13" s="75" customFormat="1" ht="36">
      <c r="A110" s="89" t="s">
        <v>278</v>
      </c>
      <c r="B110" s="95" t="s">
        <v>150</v>
      </c>
      <c r="C110" s="83" t="s">
        <v>356</v>
      </c>
      <c r="D110" s="96">
        <v>94.92</v>
      </c>
      <c r="E110" s="96">
        <v>4</v>
      </c>
      <c r="F110" s="81"/>
      <c r="G110" s="82"/>
      <c r="H110" s="78">
        <f t="shared" si="9"/>
        <v>0</v>
      </c>
      <c r="I110" s="79">
        <f t="shared" si="10"/>
        <v>379.68</v>
      </c>
      <c r="J110" s="79">
        <f t="shared" si="11"/>
        <v>0</v>
      </c>
      <c r="K110" s="79">
        <f t="shared" si="12"/>
        <v>0</v>
      </c>
      <c r="L110" s="79">
        <f t="shared" si="8"/>
        <v>0</v>
      </c>
      <c r="M110" s="122"/>
    </row>
    <row r="111" spans="1:13" s="75" customFormat="1" ht="36">
      <c r="A111" s="89" t="s">
        <v>279</v>
      </c>
      <c r="B111" s="102" t="s">
        <v>151</v>
      </c>
      <c r="C111" s="83" t="s">
        <v>356</v>
      </c>
      <c r="D111" s="96">
        <v>100.88</v>
      </c>
      <c r="E111" s="96">
        <v>4</v>
      </c>
      <c r="F111" s="81"/>
      <c r="G111" s="82"/>
      <c r="H111" s="78">
        <f t="shared" si="9"/>
        <v>0</v>
      </c>
      <c r="I111" s="79">
        <f t="shared" si="10"/>
        <v>403.52</v>
      </c>
      <c r="J111" s="79">
        <f t="shared" si="11"/>
        <v>0</v>
      </c>
      <c r="K111" s="79">
        <f t="shared" si="12"/>
        <v>0</v>
      </c>
      <c r="L111" s="79">
        <f t="shared" si="8"/>
        <v>0</v>
      </c>
      <c r="M111" s="122"/>
    </row>
    <row r="112" spans="1:13" s="75" customFormat="1" ht="36">
      <c r="A112" s="89" t="s">
        <v>280</v>
      </c>
      <c r="B112" s="95" t="s">
        <v>152</v>
      </c>
      <c r="C112" s="83" t="s">
        <v>356</v>
      </c>
      <c r="D112" s="96">
        <v>134.22</v>
      </c>
      <c r="E112" s="96">
        <v>4</v>
      </c>
      <c r="F112" s="81"/>
      <c r="G112" s="82"/>
      <c r="H112" s="78">
        <f t="shared" si="9"/>
        <v>0</v>
      </c>
      <c r="I112" s="79">
        <f t="shared" si="10"/>
        <v>536.88</v>
      </c>
      <c r="J112" s="79">
        <f t="shared" si="11"/>
        <v>0</v>
      </c>
      <c r="K112" s="79">
        <f t="shared" si="12"/>
        <v>0</v>
      </c>
      <c r="L112" s="79">
        <f t="shared" si="8"/>
        <v>0</v>
      </c>
      <c r="M112" s="122"/>
    </row>
    <row r="113" spans="1:13" s="75" customFormat="1" ht="48">
      <c r="A113" s="89" t="s">
        <v>281</v>
      </c>
      <c r="B113" s="95" t="s">
        <v>153</v>
      </c>
      <c r="C113" s="83" t="s">
        <v>356</v>
      </c>
      <c r="D113" s="96">
        <v>311.79</v>
      </c>
      <c r="E113" s="96">
        <v>2</v>
      </c>
      <c r="F113" s="81"/>
      <c r="G113" s="82"/>
      <c r="H113" s="78">
        <f t="shared" si="9"/>
        <v>0</v>
      </c>
      <c r="I113" s="79">
        <f t="shared" si="10"/>
        <v>623.58</v>
      </c>
      <c r="J113" s="79">
        <f t="shared" si="11"/>
        <v>0</v>
      </c>
      <c r="K113" s="79">
        <f t="shared" si="12"/>
        <v>0</v>
      </c>
      <c r="L113" s="79">
        <f t="shared" si="8"/>
        <v>0</v>
      </c>
      <c r="M113" s="122"/>
    </row>
    <row r="114" spans="1:13" s="75" customFormat="1" ht="36">
      <c r="A114" s="89" t="s">
        <v>282</v>
      </c>
      <c r="B114" s="102" t="s">
        <v>154</v>
      </c>
      <c r="C114" s="83" t="s">
        <v>356</v>
      </c>
      <c r="D114" s="96">
        <v>415.4</v>
      </c>
      <c r="E114" s="96">
        <v>2</v>
      </c>
      <c r="F114" s="81"/>
      <c r="G114" s="82"/>
      <c r="H114" s="78">
        <f t="shared" si="9"/>
        <v>0</v>
      </c>
      <c r="I114" s="79">
        <f t="shared" si="10"/>
        <v>830.8</v>
      </c>
      <c r="J114" s="79">
        <f t="shared" si="11"/>
        <v>0</v>
      </c>
      <c r="K114" s="79">
        <f t="shared" si="12"/>
        <v>0</v>
      </c>
      <c r="L114" s="79">
        <f t="shared" si="8"/>
        <v>0</v>
      </c>
      <c r="M114" s="122"/>
    </row>
    <row r="115" spans="1:13" s="75" customFormat="1" ht="24">
      <c r="A115" s="89" t="s">
        <v>283</v>
      </c>
      <c r="B115" s="95" t="s">
        <v>156</v>
      </c>
      <c r="C115" s="83" t="s">
        <v>356</v>
      </c>
      <c r="D115" s="96">
        <v>177.44</v>
      </c>
      <c r="E115" s="96">
        <v>1</v>
      </c>
      <c r="F115" s="81"/>
      <c r="G115" s="82"/>
      <c r="H115" s="78">
        <f t="shared" si="9"/>
        <v>0</v>
      </c>
      <c r="I115" s="79">
        <f t="shared" si="10"/>
        <v>177.44</v>
      </c>
      <c r="J115" s="79">
        <f t="shared" si="11"/>
        <v>0</v>
      </c>
      <c r="K115" s="79">
        <f t="shared" si="12"/>
        <v>0</v>
      </c>
      <c r="L115" s="79">
        <f t="shared" si="8"/>
        <v>0</v>
      </c>
      <c r="M115" s="122"/>
    </row>
    <row r="116" spans="1:13" s="75" customFormat="1" ht="36">
      <c r="A116" s="89" t="s">
        <v>284</v>
      </c>
      <c r="B116" s="95" t="s">
        <v>155</v>
      </c>
      <c r="C116" s="83" t="s">
        <v>356</v>
      </c>
      <c r="D116" s="96">
        <v>87.52</v>
      </c>
      <c r="E116" s="96">
        <v>2</v>
      </c>
      <c r="F116" s="81"/>
      <c r="G116" s="82"/>
      <c r="H116" s="78">
        <f t="shared" si="9"/>
        <v>0</v>
      </c>
      <c r="I116" s="79">
        <f t="shared" si="10"/>
        <v>175.04</v>
      </c>
      <c r="J116" s="79">
        <f t="shared" si="11"/>
        <v>0</v>
      </c>
      <c r="K116" s="79">
        <f t="shared" si="12"/>
        <v>0</v>
      </c>
      <c r="L116" s="79">
        <f t="shared" si="8"/>
        <v>0</v>
      </c>
      <c r="M116" s="122"/>
    </row>
    <row r="117" spans="1:13" s="75" customFormat="1" ht="24">
      <c r="A117" s="89" t="s">
        <v>285</v>
      </c>
      <c r="B117" s="95" t="s">
        <v>161</v>
      </c>
      <c r="C117" s="83" t="s">
        <v>356</v>
      </c>
      <c r="D117" s="96">
        <v>942.96</v>
      </c>
      <c r="E117" s="96">
        <v>1</v>
      </c>
      <c r="F117" s="81"/>
      <c r="G117" s="82"/>
      <c r="H117" s="78">
        <f t="shared" si="9"/>
        <v>0</v>
      </c>
      <c r="I117" s="79">
        <f t="shared" si="10"/>
        <v>942.96</v>
      </c>
      <c r="J117" s="79">
        <f t="shared" si="11"/>
        <v>0</v>
      </c>
      <c r="K117" s="79">
        <f t="shared" si="12"/>
        <v>0</v>
      </c>
      <c r="L117" s="79">
        <f t="shared" si="8"/>
        <v>0</v>
      </c>
      <c r="M117" s="122"/>
    </row>
    <row r="118" spans="1:13" s="75" customFormat="1" ht="12">
      <c r="A118" s="91" t="s">
        <v>286</v>
      </c>
      <c r="B118" s="107" t="s">
        <v>157</v>
      </c>
      <c r="C118" s="83"/>
      <c r="D118" s="93">
        <v>0</v>
      </c>
      <c r="E118" s="97"/>
      <c r="F118" s="81"/>
      <c r="G118" s="82"/>
      <c r="H118" s="78">
        <f t="shared" si="9"/>
        <v>0</v>
      </c>
      <c r="I118" s="79">
        <f t="shared" si="10"/>
        <v>0</v>
      </c>
      <c r="J118" s="79">
        <f t="shared" si="11"/>
        <v>0</v>
      </c>
      <c r="K118" s="79">
        <f t="shared" si="12"/>
        <v>0</v>
      </c>
      <c r="L118" s="79">
        <f t="shared" si="8"/>
        <v>0</v>
      </c>
      <c r="M118" s="122"/>
    </row>
    <row r="119" spans="1:13" s="75" customFormat="1" ht="24">
      <c r="A119" s="89" t="s">
        <v>287</v>
      </c>
      <c r="B119" s="103" t="s">
        <v>158</v>
      </c>
      <c r="C119" s="83" t="s">
        <v>355</v>
      </c>
      <c r="D119" s="96">
        <v>35.02</v>
      </c>
      <c r="E119" s="101">
        <v>6</v>
      </c>
      <c r="F119" s="81">
        <v>3.96</v>
      </c>
      <c r="G119" s="82"/>
      <c r="H119" s="78">
        <f t="shared" si="9"/>
        <v>3.96</v>
      </c>
      <c r="I119" s="79">
        <f t="shared" si="10"/>
        <v>210.12</v>
      </c>
      <c r="J119" s="79">
        <f t="shared" si="11"/>
        <v>138.67999999999998</v>
      </c>
      <c r="K119" s="79">
        <f t="shared" si="12"/>
        <v>0</v>
      </c>
      <c r="L119" s="79">
        <f t="shared" si="8"/>
        <v>138.67999999999998</v>
      </c>
      <c r="M119" s="122"/>
    </row>
    <row r="120" spans="1:13" s="75" customFormat="1" ht="24">
      <c r="A120" s="89" t="s">
        <v>288</v>
      </c>
      <c r="B120" s="95" t="s">
        <v>135</v>
      </c>
      <c r="C120" s="83" t="s">
        <v>353</v>
      </c>
      <c r="D120" s="96">
        <v>52.32</v>
      </c>
      <c r="E120" s="97">
        <v>14</v>
      </c>
      <c r="F120" s="81">
        <v>8.16</v>
      </c>
      <c r="G120" s="82"/>
      <c r="H120" s="78">
        <f t="shared" si="9"/>
        <v>8.16</v>
      </c>
      <c r="I120" s="79">
        <f t="shared" si="10"/>
        <v>732.48</v>
      </c>
      <c r="J120" s="79">
        <f t="shared" si="11"/>
        <v>426.94</v>
      </c>
      <c r="K120" s="79">
        <f t="shared" si="12"/>
        <v>0</v>
      </c>
      <c r="L120" s="79">
        <f t="shared" si="8"/>
        <v>426.94</v>
      </c>
      <c r="M120" s="122"/>
    </row>
    <row r="121" spans="1:13" s="75" customFormat="1" ht="24">
      <c r="A121" s="89" t="s">
        <v>289</v>
      </c>
      <c r="B121" s="95" t="s">
        <v>137</v>
      </c>
      <c r="C121" s="83" t="s">
        <v>353</v>
      </c>
      <c r="D121" s="96">
        <v>119.38</v>
      </c>
      <c r="E121" s="97">
        <v>4</v>
      </c>
      <c r="F121" s="81">
        <v>3.3</v>
      </c>
      <c r="G121" s="82"/>
      <c r="H121" s="78">
        <f t="shared" si="9"/>
        <v>3.3</v>
      </c>
      <c r="I121" s="79">
        <f t="shared" si="10"/>
        <v>477.52</v>
      </c>
      <c r="J121" s="79">
        <f t="shared" si="11"/>
        <v>393.96</v>
      </c>
      <c r="K121" s="79">
        <f t="shared" si="12"/>
        <v>0</v>
      </c>
      <c r="L121" s="79">
        <f t="shared" si="8"/>
        <v>393.96</v>
      </c>
      <c r="M121" s="122"/>
    </row>
    <row r="122" spans="1:13" s="75" customFormat="1" ht="12">
      <c r="A122" s="91" t="s">
        <v>290</v>
      </c>
      <c r="B122" s="92" t="s">
        <v>162</v>
      </c>
      <c r="C122" s="83"/>
      <c r="D122" s="104">
        <v>0</v>
      </c>
      <c r="E122" s="101"/>
      <c r="F122" s="81"/>
      <c r="G122" s="82"/>
      <c r="H122" s="78">
        <f t="shared" si="9"/>
        <v>0</v>
      </c>
      <c r="I122" s="79">
        <f t="shared" si="10"/>
        <v>0</v>
      </c>
      <c r="J122" s="79">
        <f t="shared" si="11"/>
        <v>0</v>
      </c>
      <c r="K122" s="79">
        <f t="shared" si="12"/>
        <v>0</v>
      </c>
      <c r="L122" s="79">
        <f t="shared" si="8"/>
        <v>0</v>
      </c>
      <c r="M122" s="122"/>
    </row>
    <row r="123" spans="1:13" s="75" customFormat="1" ht="24">
      <c r="A123" s="89" t="s">
        <v>291</v>
      </c>
      <c r="B123" s="103" t="s">
        <v>119</v>
      </c>
      <c r="C123" s="83" t="s">
        <v>355</v>
      </c>
      <c r="D123" s="96">
        <v>35.02</v>
      </c>
      <c r="E123" s="101">
        <v>4.48</v>
      </c>
      <c r="F123" s="81"/>
      <c r="G123" s="82"/>
      <c r="H123" s="78">
        <f t="shared" si="9"/>
        <v>0</v>
      </c>
      <c r="I123" s="79">
        <f aca="true" t="shared" si="13" ref="I123:I146">E123*D123</f>
        <v>156.88960000000003</v>
      </c>
      <c r="J123" s="79">
        <f aca="true" t="shared" si="14" ref="J123:J146">F123*D123</f>
        <v>0</v>
      </c>
      <c r="K123" s="79">
        <f aca="true" t="shared" si="15" ref="K123:K146">D123*G123</f>
        <v>0</v>
      </c>
      <c r="L123" s="79">
        <f>K123+J123</f>
        <v>0</v>
      </c>
      <c r="M123" s="122"/>
    </row>
    <row r="124" spans="1:13" s="75" customFormat="1" ht="24">
      <c r="A124" s="89" t="s">
        <v>292</v>
      </c>
      <c r="B124" s="102" t="s">
        <v>163</v>
      </c>
      <c r="C124" s="83" t="s">
        <v>353</v>
      </c>
      <c r="D124" s="96">
        <v>94.86</v>
      </c>
      <c r="E124" s="101">
        <v>22.4</v>
      </c>
      <c r="F124" s="81"/>
      <c r="G124" s="82"/>
      <c r="H124" s="78">
        <f t="shared" si="9"/>
        <v>0</v>
      </c>
      <c r="I124" s="79">
        <f t="shared" si="13"/>
        <v>2124.864</v>
      </c>
      <c r="J124" s="79">
        <f t="shared" si="14"/>
        <v>0</v>
      </c>
      <c r="K124" s="79">
        <f t="shared" si="15"/>
        <v>0</v>
      </c>
      <c r="L124" s="79">
        <f t="shared" si="8"/>
        <v>0</v>
      </c>
      <c r="M124" s="122"/>
    </row>
    <row r="125" spans="1:13" s="75" customFormat="1" ht="24">
      <c r="A125" s="89" t="s">
        <v>293</v>
      </c>
      <c r="B125" s="95" t="s">
        <v>135</v>
      </c>
      <c r="C125" s="83" t="s">
        <v>353</v>
      </c>
      <c r="D125" s="96">
        <v>52.32</v>
      </c>
      <c r="E125" s="101">
        <v>84</v>
      </c>
      <c r="F125" s="81"/>
      <c r="G125" s="82"/>
      <c r="H125" s="78">
        <f t="shared" si="9"/>
        <v>0</v>
      </c>
      <c r="I125" s="79">
        <f t="shared" si="13"/>
        <v>4394.88</v>
      </c>
      <c r="J125" s="79">
        <f t="shared" si="14"/>
        <v>0</v>
      </c>
      <c r="K125" s="79">
        <f t="shared" si="15"/>
        <v>0</v>
      </c>
      <c r="L125" s="79">
        <f aca="true" t="shared" si="16" ref="L125:L179">K125+J125</f>
        <v>0</v>
      </c>
      <c r="M125" s="122"/>
    </row>
    <row r="126" spans="1:13" s="75" customFormat="1" ht="48">
      <c r="A126" s="89" t="s">
        <v>294</v>
      </c>
      <c r="B126" s="95" t="s">
        <v>126</v>
      </c>
      <c r="C126" s="83" t="s">
        <v>358</v>
      </c>
      <c r="D126" s="96">
        <v>2744.59</v>
      </c>
      <c r="E126" s="101">
        <v>2.72</v>
      </c>
      <c r="F126" s="81"/>
      <c r="G126" s="82"/>
      <c r="H126" s="78">
        <f t="shared" si="9"/>
        <v>0</v>
      </c>
      <c r="I126" s="79">
        <f t="shared" si="13"/>
        <v>7465.284800000001</v>
      </c>
      <c r="J126" s="79">
        <f t="shared" si="14"/>
        <v>0</v>
      </c>
      <c r="K126" s="79">
        <f t="shared" si="15"/>
        <v>0</v>
      </c>
      <c r="L126" s="79">
        <f t="shared" si="16"/>
        <v>0</v>
      </c>
      <c r="M126" s="122"/>
    </row>
    <row r="127" spans="1:13" s="75" customFormat="1" ht="24">
      <c r="A127" s="89" t="s">
        <v>295</v>
      </c>
      <c r="B127" s="95" t="s">
        <v>121</v>
      </c>
      <c r="C127" s="83" t="s">
        <v>353</v>
      </c>
      <c r="D127" s="96">
        <v>9.38</v>
      </c>
      <c r="E127" s="97">
        <v>168</v>
      </c>
      <c r="F127" s="81"/>
      <c r="G127" s="82"/>
      <c r="H127" s="78">
        <f t="shared" si="9"/>
        <v>0</v>
      </c>
      <c r="I127" s="79">
        <f t="shared" si="13"/>
        <v>1575.8400000000001</v>
      </c>
      <c r="J127" s="79">
        <f t="shared" si="14"/>
        <v>0</v>
      </c>
      <c r="K127" s="79">
        <f t="shared" si="15"/>
        <v>0</v>
      </c>
      <c r="L127" s="79">
        <f t="shared" si="16"/>
        <v>0</v>
      </c>
      <c r="M127" s="122"/>
    </row>
    <row r="128" spans="1:13" s="75" customFormat="1" ht="24">
      <c r="A128" s="89" t="s">
        <v>296</v>
      </c>
      <c r="B128" s="95" t="s">
        <v>116</v>
      </c>
      <c r="C128" s="83" t="s">
        <v>353</v>
      </c>
      <c r="D128" s="96">
        <v>40.36</v>
      </c>
      <c r="E128" s="97">
        <v>168</v>
      </c>
      <c r="F128" s="81"/>
      <c r="G128" s="82"/>
      <c r="H128" s="78">
        <f t="shared" si="9"/>
        <v>0</v>
      </c>
      <c r="I128" s="79">
        <f t="shared" si="13"/>
        <v>6780.48</v>
      </c>
      <c r="J128" s="79">
        <f t="shared" si="14"/>
        <v>0</v>
      </c>
      <c r="K128" s="79">
        <f t="shared" si="15"/>
        <v>0</v>
      </c>
      <c r="L128" s="79">
        <f t="shared" si="16"/>
        <v>0</v>
      </c>
      <c r="M128" s="122"/>
    </row>
    <row r="129" spans="1:13" s="75" customFormat="1" ht="24">
      <c r="A129" s="89" t="s">
        <v>297</v>
      </c>
      <c r="B129" s="95" t="s">
        <v>137</v>
      </c>
      <c r="C129" s="83" t="s">
        <v>353</v>
      </c>
      <c r="D129" s="96">
        <v>119.38</v>
      </c>
      <c r="E129" s="97">
        <v>50</v>
      </c>
      <c r="F129" s="81"/>
      <c r="G129" s="82"/>
      <c r="H129" s="78">
        <f t="shared" si="9"/>
        <v>0</v>
      </c>
      <c r="I129" s="79">
        <f t="shared" si="13"/>
        <v>5969</v>
      </c>
      <c r="J129" s="79">
        <f t="shared" si="14"/>
        <v>0</v>
      </c>
      <c r="K129" s="79">
        <f t="shared" si="15"/>
        <v>0</v>
      </c>
      <c r="L129" s="79">
        <f t="shared" si="16"/>
        <v>0</v>
      </c>
      <c r="M129" s="122"/>
    </row>
    <row r="130" spans="1:13" s="75" customFormat="1" ht="24">
      <c r="A130" s="89" t="s">
        <v>298</v>
      </c>
      <c r="B130" s="95" t="s">
        <v>139</v>
      </c>
      <c r="C130" s="83" t="s">
        <v>353</v>
      </c>
      <c r="D130" s="96">
        <v>46.36</v>
      </c>
      <c r="E130" s="97">
        <v>50</v>
      </c>
      <c r="F130" s="81"/>
      <c r="G130" s="82"/>
      <c r="H130" s="78">
        <f t="shared" si="9"/>
        <v>0</v>
      </c>
      <c r="I130" s="79">
        <f t="shared" si="13"/>
        <v>2318</v>
      </c>
      <c r="J130" s="79">
        <f t="shared" si="14"/>
        <v>0</v>
      </c>
      <c r="K130" s="79">
        <f t="shared" si="15"/>
        <v>0</v>
      </c>
      <c r="L130" s="79">
        <f t="shared" si="16"/>
        <v>0</v>
      </c>
      <c r="M130" s="122"/>
    </row>
    <row r="131" spans="1:13" s="75" customFormat="1" ht="36">
      <c r="A131" s="89" t="s">
        <v>299</v>
      </c>
      <c r="B131" s="95" t="s">
        <v>164</v>
      </c>
      <c r="C131" s="83" t="s">
        <v>353</v>
      </c>
      <c r="D131" s="96">
        <v>76.5</v>
      </c>
      <c r="E131" s="97">
        <v>50</v>
      </c>
      <c r="F131" s="81"/>
      <c r="G131" s="82"/>
      <c r="H131" s="78">
        <f t="shared" si="9"/>
        <v>0</v>
      </c>
      <c r="I131" s="79">
        <f t="shared" si="13"/>
        <v>3825</v>
      </c>
      <c r="J131" s="79">
        <f t="shared" si="14"/>
        <v>0</v>
      </c>
      <c r="K131" s="79">
        <f t="shared" si="15"/>
        <v>0</v>
      </c>
      <c r="L131" s="79">
        <f t="shared" si="16"/>
        <v>0</v>
      </c>
      <c r="M131" s="122"/>
    </row>
    <row r="132" spans="1:13" s="75" customFormat="1" ht="36">
      <c r="A132" s="89" t="s">
        <v>300</v>
      </c>
      <c r="B132" s="95" t="s">
        <v>141</v>
      </c>
      <c r="C132" s="83" t="s">
        <v>356</v>
      </c>
      <c r="D132" s="96">
        <v>118.38</v>
      </c>
      <c r="E132" s="96">
        <v>10</v>
      </c>
      <c r="F132" s="81"/>
      <c r="G132" s="82"/>
      <c r="H132" s="78">
        <f t="shared" si="9"/>
        <v>0</v>
      </c>
      <c r="I132" s="79">
        <f t="shared" si="13"/>
        <v>1183.8</v>
      </c>
      <c r="J132" s="79">
        <f t="shared" si="14"/>
        <v>0</v>
      </c>
      <c r="K132" s="79">
        <f t="shared" si="15"/>
        <v>0</v>
      </c>
      <c r="L132" s="79">
        <f t="shared" si="16"/>
        <v>0</v>
      </c>
      <c r="M132" s="122"/>
    </row>
    <row r="133" spans="1:13" s="75" customFormat="1" ht="48">
      <c r="A133" s="89" t="s">
        <v>301</v>
      </c>
      <c r="B133" s="95" t="s">
        <v>142</v>
      </c>
      <c r="C133" s="83" t="s">
        <v>360</v>
      </c>
      <c r="D133" s="96">
        <v>100.9</v>
      </c>
      <c r="E133" s="96">
        <v>6</v>
      </c>
      <c r="F133" s="81"/>
      <c r="G133" s="82"/>
      <c r="H133" s="78">
        <f t="shared" si="9"/>
        <v>0</v>
      </c>
      <c r="I133" s="79">
        <f t="shared" si="13"/>
        <v>605.4000000000001</v>
      </c>
      <c r="J133" s="79">
        <f t="shared" si="14"/>
        <v>0</v>
      </c>
      <c r="K133" s="79">
        <f t="shared" si="15"/>
        <v>0</v>
      </c>
      <c r="L133" s="79">
        <f t="shared" si="16"/>
        <v>0</v>
      </c>
      <c r="M133" s="122"/>
    </row>
    <row r="134" spans="1:13" s="75" customFormat="1" ht="48">
      <c r="A134" s="89" t="s">
        <v>302</v>
      </c>
      <c r="B134" s="95" t="s">
        <v>143</v>
      </c>
      <c r="C134" s="83" t="s">
        <v>359</v>
      </c>
      <c r="D134" s="96">
        <v>201.52</v>
      </c>
      <c r="E134" s="96">
        <v>10</v>
      </c>
      <c r="F134" s="81"/>
      <c r="G134" s="82"/>
      <c r="H134" s="78">
        <f t="shared" si="9"/>
        <v>0</v>
      </c>
      <c r="I134" s="79">
        <f t="shared" si="13"/>
        <v>2015.2</v>
      </c>
      <c r="J134" s="79">
        <f t="shared" si="14"/>
        <v>0</v>
      </c>
      <c r="K134" s="79">
        <f t="shared" si="15"/>
        <v>0</v>
      </c>
      <c r="L134" s="79">
        <f t="shared" si="16"/>
        <v>0</v>
      </c>
      <c r="M134" s="122"/>
    </row>
    <row r="135" spans="1:13" s="75" customFormat="1" ht="36">
      <c r="A135" s="89" t="s">
        <v>303</v>
      </c>
      <c r="B135" s="95" t="s">
        <v>144</v>
      </c>
      <c r="C135" s="83" t="s">
        <v>356</v>
      </c>
      <c r="D135" s="96">
        <v>17.5</v>
      </c>
      <c r="E135" s="96">
        <v>6</v>
      </c>
      <c r="F135" s="81"/>
      <c r="G135" s="82"/>
      <c r="H135" s="78">
        <f t="shared" si="9"/>
        <v>0</v>
      </c>
      <c r="I135" s="79">
        <f t="shared" si="13"/>
        <v>105</v>
      </c>
      <c r="J135" s="79">
        <f t="shared" si="14"/>
        <v>0</v>
      </c>
      <c r="K135" s="79">
        <f t="shared" si="15"/>
        <v>0</v>
      </c>
      <c r="L135" s="79">
        <f t="shared" si="16"/>
        <v>0</v>
      </c>
      <c r="M135" s="122"/>
    </row>
    <row r="136" spans="1:13" s="75" customFormat="1" ht="36">
      <c r="A136" s="89" t="s">
        <v>304</v>
      </c>
      <c r="B136" s="95" t="s">
        <v>145</v>
      </c>
      <c r="C136" s="83" t="s">
        <v>357</v>
      </c>
      <c r="D136" s="96">
        <v>13.74</v>
      </c>
      <c r="E136" s="96">
        <v>100</v>
      </c>
      <c r="F136" s="81"/>
      <c r="G136" s="82"/>
      <c r="H136" s="78">
        <f t="shared" si="9"/>
        <v>0</v>
      </c>
      <c r="I136" s="79">
        <f t="shared" si="13"/>
        <v>1374</v>
      </c>
      <c r="J136" s="79">
        <f t="shared" si="14"/>
        <v>0</v>
      </c>
      <c r="K136" s="79">
        <f t="shared" si="15"/>
        <v>0</v>
      </c>
      <c r="L136" s="79">
        <f t="shared" si="16"/>
        <v>0</v>
      </c>
      <c r="M136" s="122"/>
    </row>
    <row r="137" spans="1:13" s="75" customFormat="1" ht="36">
      <c r="A137" s="89" t="s">
        <v>305</v>
      </c>
      <c r="B137" s="95" t="s">
        <v>146</v>
      </c>
      <c r="C137" s="83" t="s">
        <v>357</v>
      </c>
      <c r="D137" s="96">
        <v>25.17</v>
      </c>
      <c r="E137" s="96">
        <v>30</v>
      </c>
      <c r="F137" s="81"/>
      <c r="G137" s="82"/>
      <c r="H137" s="78">
        <f t="shared" si="9"/>
        <v>0</v>
      </c>
      <c r="I137" s="79">
        <f t="shared" si="13"/>
        <v>755.1</v>
      </c>
      <c r="J137" s="79">
        <f t="shared" si="14"/>
        <v>0</v>
      </c>
      <c r="K137" s="79">
        <f t="shared" si="15"/>
        <v>0</v>
      </c>
      <c r="L137" s="79">
        <f t="shared" si="16"/>
        <v>0</v>
      </c>
      <c r="M137" s="122"/>
    </row>
    <row r="138" spans="1:13" s="75" customFormat="1" ht="48">
      <c r="A138" s="89" t="s">
        <v>306</v>
      </c>
      <c r="B138" s="102" t="s">
        <v>147</v>
      </c>
      <c r="C138" s="83" t="s">
        <v>357</v>
      </c>
      <c r="D138" s="96">
        <v>33.7</v>
      </c>
      <c r="E138" s="96">
        <v>40</v>
      </c>
      <c r="F138" s="81"/>
      <c r="G138" s="82"/>
      <c r="H138" s="78">
        <f aca="true" t="shared" si="17" ref="H138:H179">G138+F138</f>
        <v>0</v>
      </c>
      <c r="I138" s="79">
        <f t="shared" si="13"/>
        <v>1348</v>
      </c>
      <c r="J138" s="79">
        <f t="shared" si="14"/>
        <v>0</v>
      </c>
      <c r="K138" s="79">
        <f t="shared" si="15"/>
        <v>0</v>
      </c>
      <c r="L138" s="79">
        <f t="shared" si="16"/>
        <v>0</v>
      </c>
      <c r="M138" s="122"/>
    </row>
    <row r="139" spans="1:13" s="75" customFormat="1" ht="36">
      <c r="A139" s="89" t="s">
        <v>307</v>
      </c>
      <c r="B139" s="95" t="s">
        <v>148</v>
      </c>
      <c r="C139" s="83" t="s">
        <v>356</v>
      </c>
      <c r="D139" s="96">
        <v>69.37</v>
      </c>
      <c r="E139" s="96">
        <v>12</v>
      </c>
      <c r="F139" s="81"/>
      <c r="G139" s="82"/>
      <c r="H139" s="78">
        <f t="shared" si="17"/>
        <v>0</v>
      </c>
      <c r="I139" s="79">
        <f t="shared" si="13"/>
        <v>832.44</v>
      </c>
      <c r="J139" s="79">
        <f t="shared" si="14"/>
        <v>0</v>
      </c>
      <c r="K139" s="79">
        <f t="shared" si="15"/>
        <v>0</v>
      </c>
      <c r="L139" s="79">
        <f t="shared" si="16"/>
        <v>0</v>
      </c>
      <c r="M139" s="122"/>
    </row>
    <row r="140" spans="1:13" s="75" customFormat="1" ht="36">
      <c r="A140" s="89" t="s">
        <v>308</v>
      </c>
      <c r="B140" s="95" t="s">
        <v>160</v>
      </c>
      <c r="C140" s="83" t="s">
        <v>356</v>
      </c>
      <c r="D140" s="96">
        <v>90.03</v>
      </c>
      <c r="E140" s="96">
        <v>4</v>
      </c>
      <c r="F140" s="81"/>
      <c r="G140" s="82"/>
      <c r="H140" s="78">
        <f t="shared" si="17"/>
        <v>0</v>
      </c>
      <c r="I140" s="79">
        <f t="shared" si="13"/>
        <v>360.12</v>
      </c>
      <c r="J140" s="79">
        <f t="shared" si="14"/>
        <v>0</v>
      </c>
      <c r="K140" s="79">
        <f t="shared" si="15"/>
        <v>0</v>
      </c>
      <c r="L140" s="79">
        <f t="shared" si="16"/>
        <v>0</v>
      </c>
      <c r="M140" s="122"/>
    </row>
    <row r="141" spans="1:13" s="75" customFormat="1" ht="36">
      <c r="A141" s="89" t="s">
        <v>309</v>
      </c>
      <c r="B141" s="95" t="s">
        <v>150</v>
      </c>
      <c r="C141" s="83" t="s">
        <v>356</v>
      </c>
      <c r="D141" s="96">
        <v>94.92</v>
      </c>
      <c r="E141" s="96">
        <v>4</v>
      </c>
      <c r="F141" s="81"/>
      <c r="G141" s="82"/>
      <c r="H141" s="78">
        <f t="shared" si="17"/>
        <v>0</v>
      </c>
      <c r="I141" s="79">
        <f t="shared" si="13"/>
        <v>379.68</v>
      </c>
      <c r="J141" s="79">
        <f t="shared" si="14"/>
        <v>0</v>
      </c>
      <c r="K141" s="79">
        <f t="shared" si="15"/>
        <v>0</v>
      </c>
      <c r="L141" s="79">
        <f t="shared" si="16"/>
        <v>0</v>
      </c>
      <c r="M141" s="122"/>
    </row>
    <row r="142" spans="1:13" s="75" customFormat="1" ht="36">
      <c r="A142" s="89" t="s">
        <v>310</v>
      </c>
      <c r="B142" s="102" t="s">
        <v>151</v>
      </c>
      <c r="C142" s="83" t="s">
        <v>356</v>
      </c>
      <c r="D142" s="96">
        <v>100.88</v>
      </c>
      <c r="E142" s="96">
        <v>4</v>
      </c>
      <c r="F142" s="81"/>
      <c r="G142" s="82"/>
      <c r="H142" s="78">
        <f t="shared" si="17"/>
        <v>0</v>
      </c>
      <c r="I142" s="79">
        <f t="shared" si="13"/>
        <v>403.52</v>
      </c>
      <c r="J142" s="79">
        <f t="shared" si="14"/>
        <v>0</v>
      </c>
      <c r="K142" s="79">
        <f t="shared" si="15"/>
        <v>0</v>
      </c>
      <c r="L142" s="79">
        <f t="shared" si="16"/>
        <v>0</v>
      </c>
      <c r="M142" s="122"/>
    </row>
    <row r="143" spans="1:13" s="75" customFormat="1" ht="36">
      <c r="A143" s="89" t="s">
        <v>311</v>
      </c>
      <c r="B143" s="95" t="s">
        <v>152</v>
      </c>
      <c r="C143" s="83" t="s">
        <v>356</v>
      </c>
      <c r="D143" s="96">
        <v>134.22</v>
      </c>
      <c r="E143" s="96">
        <v>4</v>
      </c>
      <c r="F143" s="81"/>
      <c r="G143" s="82"/>
      <c r="H143" s="78">
        <f t="shared" si="17"/>
        <v>0</v>
      </c>
      <c r="I143" s="79">
        <f t="shared" si="13"/>
        <v>536.88</v>
      </c>
      <c r="J143" s="79">
        <f t="shared" si="14"/>
        <v>0</v>
      </c>
      <c r="K143" s="79">
        <f t="shared" si="15"/>
        <v>0</v>
      </c>
      <c r="L143" s="79">
        <f t="shared" si="16"/>
        <v>0</v>
      </c>
      <c r="M143" s="122"/>
    </row>
    <row r="144" spans="1:13" s="75" customFormat="1" ht="48">
      <c r="A144" s="89" t="s">
        <v>312</v>
      </c>
      <c r="B144" s="95" t="s">
        <v>153</v>
      </c>
      <c r="C144" s="83" t="s">
        <v>356</v>
      </c>
      <c r="D144" s="96">
        <v>311.79</v>
      </c>
      <c r="E144" s="96">
        <v>4</v>
      </c>
      <c r="F144" s="81"/>
      <c r="G144" s="82"/>
      <c r="H144" s="78">
        <f t="shared" si="17"/>
        <v>0</v>
      </c>
      <c r="I144" s="79">
        <f t="shared" si="13"/>
        <v>1247.16</v>
      </c>
      <c r="J144" s="79">
        <f t="shared" si="14"/>
        <v>0</v>
      </c>
      <c r="K144" s="79">
        <f t="shared" si="15"/>
        <v>0</v>
      </c>
      <c r="L144" s="79">
        <f t="shared" si="16"/>
        <v>0</v>
      </c>
      <c r="M144" s="122"/>
    </row>
    <row r="145" spans="1:13" s="75" customFormat="1" ht="36">
      <c r="A145" s="89" t="s">
        <v>313</v>
      </c>
      <c r="B145" s="102" t="s">
        <v>154</v>
      </c>
      <c r="C145" s="83" t="s">
        <v>356</v>
      </c>
      <c r="D145" s="96">
        <v>415.4</v>
      </c>
      <c r="E145" s="96">
        <v>4</v>
      </c>
      <c r="F145" s="81"/>
      <c r="G145" s="82"/>
      <c r="H145" s="78">
        <f t="shared" si="17"/>
        <v>0</v>
      </c>
      <c r="I145" s="79">
        <f t="shared" si="13"/>
        <v>1661.6</v>
      </c>
      <c r="J145" s="79">
        <f t="shared" si="14"/>
        <v>0</v>
      </c>
      <c r="K145" s="79">
        <f t="shared" si="15"/>
        <v>0</v>
      </c>
      <c r="L145" s="79">
        <f t="shared" si="16"/>
        <v>0</v>
      </c>
      <c r="M145" s="122"/>
    </row>
    <row r="146" spans="1:13" s="75" customFormat="1" ht="36">
      <c r="A146" s="89" t="s">
        <v>314</v>
      </c>
      <c r="B146" s="95" t="s">
        <v>155</v>
      </c>
      <c r="C146" s="83" t="s">
        <v>356</v>
      </c>
      <c r="D146" s="96">
        <v>87.52</v>
      </c>
      <c r="E146" s="96">
        <v>2</v>
      </c>
      <c r="F146" s="81"/>
      <c r="G146" s="82"/>
      <c r="H146" s="78">
        <f t="shared" si="17"/>
        <v>0</v>
      </c>
      <c r="I146" s="79">
        <f t="shared" si="13"/>
        <v>175.04</v>
      </c>
      <c r="J146" s="79">
        <f t="shared" si="14"/>
        <v>0</v>
      </c>
      <c r="K146" s="79">
        <f t="shared" si="15"/>
        <v>0</v>
      </c>
      <c r="L146" s="79">
        <f t="shared" si="16"/>
        <v>0</v>
      </c>
      <c r="M146" s="122"/>
    </row>
    <row r="147" spans="1:13" s="75" customFormat="1" ht="12">
      <c r="A147" s="106" t="s">
        <v>315</v>
      </c>
      <c r="B147" s="107" t="s">
        <v>165</v>
      </c>
      <c r="C147" s="83"/>
      <c r="D147" s="108">
        <v>0</v>
      </c>
      <c r="E147" s="109"/>
      <c r="F147" s="81"/>
      <c r="G147" s="82"/>
      <c r="H147" s="78">
        <f t="shared" si="17"/>
        <v>0</v>
      </c>
      <c r="I147" s="79">
        <f aca="true" t="shared" si="18" ref="I147:I179">ROUNDUP((E147*D147),2)</f>
        <v>0</v>
      </c>
      <c r="J147" s="79">
        <f aca="true" t="shared" si="19" ref="J147:J179">ROUNDUP((F147*D147),2)</f>
        <v>0</v>
      </c>
      <c r="K147" s="79">
        <f aca="true" t="shared" si="20" ref="K147:K179">ROUNDUP((D147*G147),2)</f>
        <v>0</v>
      </c>
      <c r="L147" s="79">
        <f t="shared" si="16"/>
        <v>0</v>
      </c>
      <c r="M147" s="122"/>
    </row>
    <row r="148" spans="1:14" s="75" customFormat="1" ht="24">
      <c r="A148" s="110" t="s">
        <v>316</v>
      </c>
      <c r="B148" s="95" t="s">
        <v>166</v>
      </c>
      <c r="C148" s="83" t="s">
        <v>353</v>
      </c>
      <c r="D148" s="104">
        <v>0.93</v>
      </c>
      <c r="E148" s="105">
        <v>7350</v>
      </c>
      <c r="F148" s="81">
        <v>1141.83</v>
      </c>
      <c r="G148" s="82"/>
      <c r="H148" s="78">
        <f t="shared" si="17"/>
        <v>1141.83</v>
      </c>
      <c r="I148" s="79">
        <f t="shared" si="18"/>
        <v>6835.5</v>
      </c>
      <c r="J148" s="79">
        <f t="shared" si="19"/>
        <v>1061.91</v>
      </c>
      <c r="K148" s="79">
        <f t="shared" si="20"/>
        <v>0</v>
      </c>
      <c r="L148" s="79">
        <f t="shared" si="16"/>
        <v>1061.91</v>
      </c>
      <c r="M148" s="122">
        <v>1069.5</v>
      </c>
      <c r="N148" s="75">
        <f>M148-7.59</f>
        <v>1061.91</v>
      </c>
    </row>
    <row r="149" spans="1:13" s="75" customFormat="1" ht="24">
      <c r="A149" s="110" t="s">
        <v>317</v>
      </c>
      <c r="B149" s="95" t="s">
        <v>167</v>
      </c>
      <c r="C149" s="83" t="s">
        <v>355</v>
      </c>
      <c r="D149" s="104">
        <v>111.12</v>
      </c>
      <c r="E149" s="105">
        <v>380</v>
      </c>
      <c r="F149" s="81">
        <v>1556.58</v>
      </c>
      <c r="G149" s="82"/>
      <c r="H149" s="78">
        <f t="shared" si="17"/>
        <v>1556.58</v>
      </c>
      <c r="I149" s="79">
        <f t="shared" si="18"/>
        <v>42225.6</v>
      </c>
      <c r="J149" s="79">
        <f>ROUNDUP((F149*D149),2)+0.02</f>
        <v>172967.19</v>
      </c>
      <c r="K149" s="79">
        <f t="shared" si="20"/>
        <v>0</v>
      </c>
      <c r="L149" s="79">
        <f t="shared" si="16"/>
        <v>172967.19</v>
      </c>
      <c r="M149" s="122">
        <v>172967.19</v>
      </c>
    </row>
    <row r="150" spans="1:13" s="75" customFormat="1" ht="24">
      <c r="A150" s="110" t="s">
        <v>318</v>
      </c>
      <c r="B150" s="111" t="s">
        <v>168</v>
      </c>
      <c r="C150" s="83" t="s">
        <v>353</v>
      </c>
      <c r="D150" s="104">
        <v>38.82</v>
      </c>
      <c r="E150" s="105">
        <v>7600</v>
      </c>
      <c r="F150" s="81">
        <v>2400</v>
      </c>
      <c r="G150" s="82">
        <v>1600</v>
      </c>
      <c r="H150" s="78">
        <f t="shared" si="17"/>
        <v>4000</v>
      </c>
      <c r="I150" s="79">
        <f t="shared" si="18"/>
        <v>295032</v>
      </c>
      <c r="J150" s="79">
        <f t="shared" si="19"/>
        <v>93168</v>
      </c>
      <c r="K150" s="79">
        <f t="shared" si="20"/>
        <v>62112</v>
      </c>
      <c r="L150" s="79">
        <f t="shared" si="16"/>
        <v>155280</v>
      </c>
      <c r="M150" s="122">
        <v>93168</v>
      </c>
    </row>
    <row r="151" spans="1:13" s="75" customFormat="1" ht="36">
      <c r="A151" s="110" t="s">
        <v>319</v>
      </c>
      <c r="B151" s="95" t="s">
        <v>169</v>
      </c>
      <c r="C151" s="83" t="s">
        <v>353</v>
      </c>
      <c r="D151" s="104">
        <v>97.78</v>
      </c>
      <c r="E151" s="105">
        <v>7600</v>
      </c>
      <c r="F151" s="81"/>
      <c r="G151" s="82"/>
      <c r="H151" s="78">
        <f t="shared" si="17"/>
        <v>0</v>
      </c>
      <c r="I151" s="79">
        <f t="shared" si="18"/>
        <v>743128</v>
      </c>
      <c r="J151" s="79">
        <f t="shared" si="19"/>
        <v>0</v>
      </c>
      <c r="K151" s="79">
        <f t="shared" si="20"/>
        <v>0</v>
      </c>
      <c r="L151" s="79">
        <f t="shared" si="16"/>
        <v>0</v>
      </c>
      <c r="M151" s="122"/>
    </row>
    <row r="152" spans="1:13" s="75" customFormat="1" ht="48">
      <c r="A152" s="110" t="s">
        <v>320</v>
      </c>
      <c r="B152" s="95" t="s">
        <v>170</v>
      </c>
      <c r="C152" s="83" t="s">
        <v>361</v>
      </c>
      <c r="D152" s="97">
        <v>4610.14</v>
      </c>
      <c r="E152" s="97">
        <v>1</v>
      </c>
      <c r="F152" s="81"/>
      <c r="G152" s="82"/>
      <c r="H152" s="78">
        <f t="shared" si="17"/>
        <v>0</v>
      </c>
      <c r="I152" s="79">
        <f t="shared" si="18"/>
        <v>4610.14</v>
      </c>
      <c r="J152" s="79">
        <f t="shared" si="19"/>
        <v>0</v>
      </c>
      <c r="K152" s="79">
        <f t="shared" si="20"/>
        <v>0</v>
      </c>
      <c r="L152" s="79">
        <f t="shared" si="16"/>
        <v>0</v>
      </c>
      <c r="M152" s="122"/>
    </row>
    <row r="153" spans="1:13" s="75" customFormat="1" ht="12">
      <c r="A153" s="106" t="s">
        <v>321</v>
      </c>
      <c r="B153" s="107" t="s">
        <v>171</v>
      </c>
      <c r="C153" s="83"/>
      <c r="D153" s="108">
        <v>0</v>
      </c>
      <c r="E153" s="109"/>
      <c r="F153" s="81"/>
      <c r="G153" s="82"/>
      <c r="H153" s="78">
        <f t="shared" si="17"/>
        <v>0</v>
      </c>
      <c r="I153" s="79">
        <f t="shared" si="18"/>
        <v>0</v>
      </c>
      <c r="J153" s="79">
        <f t="shared" si="19"/>
        <v>0</v>
      </c>
      <c r="K153" s="79">
        <f t="shared" si="20"/>
        <v>0</v>
      </c>
      <c r="L153" s="79">
        <f t="shared" si="16"/>
        <v>0</v>
      </c>
      <c r="M153" s="122"/>
    </row>
    <row r="154" spans="1:13" s="75" customFormat="1" ht="36">
      <c r="A154" s="89" t="s">
        <v>322</v>
      </c>
      <c r="B154" s="112" t="s">
        <v>172</v>
      </c>
      <c r="C154" s="83" t="s">
        <v>17</v>
      </c>
      <c r="D154" s="113">
        <v>6.54</v>
      </c>
      <c r="E154" s="113">
        <v>100</v>
      </c>
      <c r="F154" s="81"/>
      <c r="G154" s="82"/>
      <c r="H154" s="78">
        <f t="shared" si="17"/>
        <v>0</v>
      </c>
      <c r="I154" s="79">
        <f t="shared" si="18"/>
        <v>654</v>
      </c>
      <c r="J154" s="79">
        <f t="shared" si="19"/>
        <v>0</v>
      </c>
      <c r="K154" s="79">
        <f t="shared" si="20"/>
        <v>0</v>
      </c>
      <c r="L154" s="79">
        <f t="shared" si="16"/>
        <v>0</v>
      </c>
      <c r="M154" s="122"/>
    </row>
    <row r="155" spans="1:13" s="75" customFormat="1" ht="36">
      <c r="A155" s="89" t="s">
        <v>323</v>
      </c>
      <c r="B155" s="112" t="s">
        <v>173</v>
      </c>
      <c r="C155" s="83" t="s">
        <v>17</v>
      </c>
      <c r="D155" s="113">
        <v>9.24</v>
      </c>
      <c r="E155" s="113">
        <v>400</v>
      </c>
      <c r="F155" s="81"/>
      <c r="G155" s="82"/>
      <c r="H155" s="78">
        <f t="shared" si="17"/>
        <v>0</v>
      </c>
      <c r="I155" s="79">
        <f t="shared" si="18"/>
        <v>3696</v>
      </c>
      <c r="J155" s="79">
        <f t="shared" si="19"/>
        <v>0</v>
      </c>
      <c r="K155" s="79">
        <f t="shared" si="20"/>
        <v>0</v>
      </c>
      <c r="L155" s="79">
        <f t="shared" si="16"/>
        <v>0</v>
      </c>
      <c r="M155" s="122"/>
    </row>
    <row r="156" spans="1:13" s="75" customFormat="1" ht="36">
      <c r="A156" s="89" t="s">
        <v>324</v>
      </c>
      <c r="B156" s="112" t="s">
        <v>174</v>
      </c>
      <c r="C156" s="83" t="s">
        <v>17</v>
      </c>
      <c r="D156" s="113">
        <v>12.49</v>
      </c>
      <c r="E156" s="113">
        <v>500</v>
      </c>
      <c r="F156" s="81"/>
      <c r="G156" s="82"/>
      <c r="H156" s="78">
        <f t="shared" si="17"/>
        <v>0</v>
      </c>
      <c r="I156" s="79">
        <f t="shared" si="18"/>
        <v>6245</v>
      </c>
      <c r="J156" s="79">
        <f t="shared" si="19"/>
        <v>0</v>
      </c>
      <c r="K156" s="79">
        <f t="shared" si="20"/>
        <v>0</v>
      </c>
      <c r="L156" s="79">
        <f t="shared" si="16"/>
        <v>0</v>
      </c>
      <c r="M156" s="122"/>
    </row>
    <row r="157" spans="1:13" s="75" customFormat="1" ht="36">
      <c r="A157" s="89" t="s">
        <v>325</v>
      </c>
      <c r="B157" s="112" t="s">
        <v>175</v>
      </c>
      <c r="C157" s="83" t="s">
        <v>17</v>
      </c>
      <c r="D157" s="113">
        <v>19.7</v>
      </c>
      <c r="E157" s="113">
        <v>650</v>
      </c>
      <c r="F157" s="81"/>
      <c r="G157" s="82"/>
      <c r="H157" s="78">
        <f t="shared" si="17"/>
        <v>0</v>
      </c>
      <c r="I157" s="79">
        <f t="shared" si="18"/>
        <v>12805</v>
      </c>
      <c r="J157" s="79">
        <f t="shared" si="19"/>
        <v>0</v>
      </c>
      <c r="K157" s="79">
        <f t="shared" si="20"/>
        <v>0</v>
      </c>
      <c r="L157" s="79">
        <f t="shared" si="16"/>
        <v>0</v>
      </c>
      <c r="M157" s="122"/>
    </row>
    <row r="158" spans="1:13" s="75" customFormat="1" ht="36">
      <c r="A158" s="89" t="s">
        <v>326</v>
      </c>
      <c r="B158" s="112" t="s">
        <v>176</v>
      </c>
      <c r="C158" s="83" t="s">
        <v>17</v>
      </c>
      <c r="D158" s="113">
        <v>30.08</v>
      </c>
      <c r="E158" s="113">
        <v>1500</v>
      </c>
      <c r="F158" s="81"/>
      <c r="G158" s="82"/>
      <c r="H158" s="78">
        <f t="shared" si="17"/>
        <v>0</v>
      </c>
      <c r="I158" s="79">
        <f t="shared" si="18"/>
        <v>45120</v>
      </c>
      <c r="J158" s="79">
        <f t="shared" si="19"/>
        <v>0</v>
      </c>
      <c r="K158" s="79">
        <f t="shared" si="20"/>
        <v>0</v>
      </c>
      <c r="L158" s="79">
        <f t="shared" si="16"/>
        <v>0</v>
      </c>
      <c r="M158" s="122"/>
    </row>
    <row r="159" spans="1:13" s="75" customFormat="1" ht="48">
      <c r="A159" s="89" t="s">
        <v>327</v>
      </c>
      <c r="B159" s="112" t="s">
        <v>177</v>
      </c>
      <c r="C159" s="83" t="s">
        <v>17</v>
      </c>
      <c r="D159" s="113">
        <v>14.04</v>
      </c>
      <c r="E159" s="113">
        <v>400</v>
      </c>
      <c r="F159" s="81"/>
      <c r="G159" s="82"/>
      <c r="H159" s="78">
        <f t="shared" si="17"/>
        <v>0</v>
      </c>
      <c r="I159" s="79">
        <f t="shared" si="18"/>
        <v>5616</v>
      </c>
      <c r="J159" s="79">
        <f t="shared" si="19"/>
        <v>0</v>
      </c>
      <c r="K159" s="79">
        <f t="shared" si="20"/>
        <v>0</v>
      </c>
      <c r="L159" s="79">
        <f t="shared" si="16"/>
        <v>0</v>
      </c>
      <c r="M159" s="122"/>
    </row>
    <row r="160" spans="1:13" s="75" customFormat="1" ht="48">
      <c r="A160" s="89" t="s">
        <v>328</v>
      </c>
      <c r="B160" s="112" t="s">
        <v>178</v>
      </c>
      <c r="C160" s="83" t="s">
        <v>17</v>
      </c>
      <c r="D160" s="113">
        <v>13.99</v>
      </c>
      <c r="E160" s="113">
        <v>80</v>
      </c>
      <c r="F160" s="81"/>
      <c r="G160" s="82"/>
      <c r="H160" s="78">
        <f t="shared" si="17"/>
        <v>0</v>
      </c>
      <c r="I160" s="79">
        <f t="shared" si="18"/>
        <v>1119.2</v>
      </c>
      <c r="J160" s="79">
        <f t="shared" si="19"/>
        <v>0</v>
      </c>
      <c r="K160" s="79">
        <f t="shared" si="20"/>
        <v>0</v>
      </c>
      <c r="L160" s="79">
        <f t="shared" si="16"/>
        <v>0</v>
      </c>
      <c r="M160" s="122"/>
    </row>
    <row r="161" spans="1:13" s="75" customFormat="1" ht="48">
      <c r="A161" s="89" t="s">
        <v>329</v>
      </c>
      <c r="B161" s="112" t="s">
        <v>179</v>
      </c>
      <c r="C161" s="83" t="s">
        <v>17</v>
      </c>
      <c r="D161" s="113">
        <v>20.24</v>
      </c>
      <c r="E161" s="113">
        <v>280</v>
      </c>
      <c r="F161" s="81"/>
      <c r="G161" s="82"/>
      <c r="H161" s="78">
        <f t="shared" si="17"/>
        <v>0</v>
      </c>
      <c r="I161" s="79">
        <f t="shared" si="18"/>
        <v>5667.2</v>
      </c>
      <c r="J161" s="79">
        <f t="shared" si="19"/>
        <v>0</v>
      </c>
      <c r="K161" s="79">
        <f t="shared" si="20"/>
        <v>0</v>
      </c>
      <c r="L161" s="79">
        <f t="shared" si="16"/>
        <v>0</v>
      </c>
      <c r="M161" s="122"/>
    </row>
    <row r="162" spans="1:13" s="75" customFormat="1" ht="48">
      <c r="A162" s="89" t="s">
        <v>330</v>
      </c>
      <c r="B162" s="112" t="s">
        <v>180</v>
      </c>
      <c r="C162" s="83" t="s">
        <v>362</v>
      </c>
      <c r="D162" s="113">
        <v>8754.96</v>
      </c>
      <c r="E162" s="113">
        <v>6</v>
      </c>
      <c r="F162" s="81">
        <v>6</v>
      </c>
      <c r="G162" s="82"/>
      <c r="H162" s="78">
        <f t="shared" si="17"/>
        <v>6</v>
      </c>
      <c r="I162" s="79">
        <f t="shared" si="18"/>
        <v>52529.76</v>
      </c>
      <c r="J162" s="79">
        <f t="shared" si="19"/>
        <v>52529.76</v>
      </c>
      <c r="K162" s="79">
        <f t="shared" si="20"/>
        <v>0</v>
      </c>
      <c r="L162" s="79">
        <f t="shared" si="16"/>
        <v>52529.76</v>
      </c>
      <c r="M162" s="122"/>
    </row>
    <row r="163" spans="1:13" s="75" customFormat="1" ht="36">
      <c r="A163" s="89" t="s">
        <v>331</v>
      </c>
      <c r="B163" s="112" t="s">
        <v>181</v>
      </c>
      <c r="C163" s="83" t="s">
        <v>362</v>
      </c>
      <c r="D163" s="113">
        <v>983.89</v>
      </c>
      <c r="E163" s="113">
        <v>14</v>
      </c>
      <c r="F163" s="81"/>
      <c r="G163" s="82"/>
      <c r="H163" s="78">
        <f t="shared" si="17"/>
        <v>0</v>
      </c>
      <c r="I163" s="79">
        <f t="shared" si="18"/>
        <v>13774.46</v>
      </c>
      <c r="J163" s="79">
        <f t="shared" si="19"/>
        <v>0</v>
      </c>
      <c r="K163" s="79">
        <f t="shared" si="20"/>
        <v>0</v>
      </c>
      <c r="L163" s="79">
        <f t="shared" si="16"/>
        <v>0</v>
      </c>
      <c r="M163" s="122"/>
    </row>
    <row r="164" spans="1:13" s="75" customFormat="1" ht="48">
      <c r="A164" s="89" t="s">
        <v>332</v>
      </c>
      <c r="B164" s="112" t="s">
        <v>182</v>
      </c>
      <c r="C164" s="83" t="s">
        <v>362</v>
      </c>
      <c r="D164" s="113">
        <v>4954.7</v>
      </c>
      <c r="E164" s="113">
        <v>5</v>
      </c>
      <c r="F164" s="81">
        <v>4</v>
      </c>
      <c r="G164" s="82"/>
      <c r="H164" s="78">
        <f t="shared" si="17"/>
        <v>4</v>
      </c>
      <c r="I164" s="79">
        <f t="shared" si="18"/>
        <v>24773.5</v>
      </c>
      <c r="J164" s="79">
        <f t="shared" si="19"/>
        <v>19818.8</v>
      </c>
      <c r="K164" s="79">
        <f t="shared" si="20"/>
        <v>0</v>
      </c>
      <c r="L164" s="79">
        <f t="shared" si="16"/>
        <v>19818.8</v>
      </c>
      <c r="M164" s="122"/>
    </row>
    <row r="165" spans="1:13" s="75" customFormat="1" ht="24">
      <c r="A165" s="89" t="s">
        <v>333</v>
      </c>
      <c r="B165" s="112" t="s">
        <v>183</v>
      </c>
      <c r="C165" s="83" t="s">
        <v>362</v>
      </c>
      <c r="D165" s="113">
        <v>106.86</v>
      </c>
      <c r="E165" s="113">
        <v>14</v>
      </c>
      <c r="F165" s="81"/>
      <c r="G165" s="82"/>
      <c r="H165" s="78">
        <f t="shared" si="17"/>
        <v>0</v>
      </c>
      <c r="I165" s="79">
        <f t="shared" si="18"/>
        <v>1496.04</v>
      </c>
      <c r="J165" s="79">
        <f t="shared" si="19"/>
        <v>0</v>
      </c>
      <c r="K165" s="79">
        <f t="shared" si="20"/>
        <v>0</v>
      </c>
      <c r="L165" s="79">
        <f t="shared" si="16"/>
        <v>0</v>
      </c>
      <c r="M165" s="122"/>
    </row>
    <row r="166" spans="1:13" s="75" customFormat="1" ht="12">
      <c r="A166" s="89" t="s">
        <v>334</v>
      </c>
      <c r="B166" s="112" t="s">
        <v>184</v>
      </c>
      <c r="C166" s="83" t="s">
        <v>1</v>
      </c>
      <c r="D166" s="113">
        <v>9.91</v>
      </c>
      <c r="E166" s="113">
        <v>14</v>
      </c>
      <c r="F166" s="81"/>
      <c r="G166" s="82"/>
      <c r="H166" s="78">
        <f t="shared" si="17"/>
        <v>0</v>
      </c>
      <c r="I166" s="79">
        <f t="shared" si="18"/>
        <v>138.74</v>
      </c>
      <c r="J166" s="79">
        <f t="shared" si="19"/>
        <v>0</v>
      </c>
      <c r="K166" s="79">
        <f t="shared" si="20"/>
        <v>0</v>
      </c>
      <c r="L166" s="79">
        <f t="shared" si="16"/>
        <v>0</v>
      </c>
      <c r="M166" s="122"/>
    </row>
    <row r="167" spans="1:13" s="75" customFormat="1" ht="48">
      <c r="A167" s="89" t="s">
        <v>335</v>
      </c>
      <c r="B167" s="112" t="s">
        <v>185</v>
      </c>
      <c r="C167" s="83" t="s">
        <v>362</v>
      </c>
      <c r="D167" s="113">
        <v>768.32</v>
      </c>
      <c r="E167" s="113">
        <v>1</v>
      </c>
      <c r="F167" s="81"/>
      <c r="G167" s="82"/>
      <c r="H167" s="78">
        <f t="shared" si="17"/>
        <v>0</v>
      </c>
      <c r="I167" s="79">
        <f t="shared" si="18"/>
        <v>768.32</v>
      </c>
      <c r="J167" s="79">
        <f t="shared" si="19"/>
        <v>0</v>
      </c>
      <c r="K167" s="79">
        <f t="shared" si="20"/>
        <v>0</v>
      </c>
      <c r="L167" s="79">
        <f t="shared" si="16"/>
        <v>0</v>
      </c>
      <c r="M167" s="122"/>
    </row>
    <row r="168" spans="1:13" s="75" customFormat="1" ht="24">
      <c r="A168" s="89" t="s">
        <v>336</v>
      </c>
      <c r="B168" s="112" t="s">
        <v>186</v>
      </c>
      <c r="C168" s="83" t="s">
        <v>362</v>
      </c>
      <c r="D168" s="113">
        <v>117.32</v>
      </c>
      <c r="E168" s="113">
        <v>1</v>
      </c>
      <c r="F168" s="81"/>
      <c r="G168" s="82"/>
      <c r="H168" s="78">
        <f t="shared" si="17"/>
        <v>0</v>
      </c>
      <c r="I168" s="79">
        <f t="shared" si="18"/>
        <v>117.32</v>
      </c>
      <c r="J168" s="79">
        <f t="shared" si="19"/>
        <v>0</v>
      </c>
      <c r="K168" s="79">
        <f t="shared" si="20"/>
        <v>0</v>
      </c>
      <c r="L168" s="79">
        <f t="shared" si="16"/>
        <v>0</v>
      </c>
      <c r="M168" s="122"/>
    </row>
    <row r="169" spans="1:13" s="75" customFormat="1" ht="36">
      <c r="A169" s="89" t="s">
        <v>337</v>
      </c>
      <c r="B169" s="112" t="s">
        <v>187</v>
      </c>
      <c r="C169" s="83" t="s">
        <v>362</v>
      </c>
      <c r="D169" s="113">
        <v>16.59</v>
      </c>
      <c r="E169" s="113">
        <v>12</v>
      </c>
      <c r="F169" s="81"/>
      <c r="G169" s="82"/>
      <c r="H169" s="78">
        <f t="shared" si="17"/>
        <v>0</v>
      </c>
      <c r="I169" s="79">
        <f t="shared" si="18"/>
        <v>199.08</v>
      </c>
      <c r="J169" s="79">
        <f t="shared" si="19"/>
        <v>0</v>
      </c>
      <c r="K169" s="79">
        <f t="shared" si="20"/>
        <v>0</v>
      </c>
      <c r="L169" s="79">
        <f t="shared" si="16"/>
        <v>0</v>
      </c>
      <c r="M169" s="122"/>
    </row>
    <row r="170" spans="1:13" s="75" customFormat="1" ht="36">
      <c r="A170" s="89" t="s">
        <v>338</v>
      </c>
      <c r="B170" s="112" t="s">
        <v>188</v>
      </c>
      <c r="C170" s="83" t="s">
        <v>1</v>
      </c>
      <c r="D170" s="113">
        <v>203.83</v>
      </c>
      <c r="E170" s="113">
        <v>1</v>
      </c>
      <c r="F170" s="81"/>
      <c r="G170" s="82"/>
      <c r="H170" s="78">
        <f t="shared" si="17"/>
        <v>0</v>
      </c>
      <c r="I170" s="79">
        <f t="shared" si="18"/>
        <v>203.83</v>
      </c>
      <c r="J170" s="79">
        <f t="shared" si="19"/>
        <v>0</v>
      </c>
      <c r="K170" s="79">
        <f t="shared" si="20"/>
        <v>0</v>
      </c>
      <c r="L170" s="79">
        <f t="shared" si="16"/>
        <v>0</v>
      </c>
      <c r="M170" s="122"/>
    </row>
    <row r="171" spans="1:13" s="75" customFormat="1" ht="48">
      <c r="A171" s="89" t="s">
        <v>339</v>
      </c>
      <c r="B171" s="112" t="s">
        <v>189</v>
      </c>
      <c r="C171" s="83" t="s">
        <v>362</v>
      </c>
      <c r="D171" s="113">
        <v>2064.79</v>
      </c>
      <c r="E171" s="113">
        <v>1</v>
      </c>
      <c r="F171" s="81"/>
      <c r="G171" s="82"/>
      <c r="H171" s="78">
        <f t="shared" si="17"/>
        <v>0</v>
      </c>
      <c r="I171" s="79">
        <f t="shared" si="18"/>
        <v>2064.79</v>
      </c>
      <c r="J171" s="79">
        <f t="shared" si="19"/>
        <v>0</v>
      </c>
      <c r="K171" s="79">
        <f t="shared" si="20"/>
        <v>0</v>
      </c>
      <c r="L171" s="79">
        <f t="shared" si="16"/>
        <v>0</v>
      </c>
      <c r="M171" s="122"/>
    </row>
    <row r="172" spans="1:13" s="75" customFormat="1" ht="24">
      <c r="A172" s="89" t="s">
        <v>340</v>
      </c>
      <c r="B172" s="112" t="s">
        <v>190</v>
      </c>
      <c r="C172" s="83" t="s">
        <v>1</v>
      </c>
      <c r="D172" s="113">
        <v>16.92</v>
      </c>
      <c r="E172" s="113">
        <v>8</v>
      </c>
      <c r="F172" s="81"/>
      <c r="G172" s="82"/>
      <c r="H172" s="78">
        <f t="shared" si="17"/>
        <v>0</v>
      </c>
      <c r="I172" s="79">
        <f t="shared" si="18"/>
        <v>135.36</v>
      </c>
      <c r="J172" s="79">
        <f t="shared" si="19"/>
        <v>0</v>
      </c>
      <c r="K172" s="79">
        <f t="shared" si="20"/>
        <v>0</v>
      </c>
      <c r="L172" s="79">
        <f t="shared" si="16"/>
        <v>0</v>
      </c>
      <c r="M172" s="122"/>
    </row>
    <row r="173" spans="1:13" s="75" customFormat="1" ht="36">
      <c r="A173" s="89" t="s">
        <v>341</v>
      </c>
      <c r="B173" s="112" t="s">
        <v>191</v>
      </c>
      <c r="C173" s="83" t="s">
        <v>362</v>
      </c>
      <c r="D173" s="113">
        <v>4029.37</v>
      </c>
      <c r="E173" s="113">
        <v>2</v>
      </c>
      <c r="F173" s="81"/>
      <c r="G173" s="82"/>
      <c r="H173" s="78">
        <f t="shared" si="17"/>
        <v>0</v>
      </c>
      <c r="I173" s="79">
        <f t="shared" si="18"/>
        <v>8058.74</v>
      </c>
      <c r="J173" s="79">
        <f t="shared" si="19"/>
        <v>0</v>
      </c>
      <c r="K173" s="79">
        <f t="shared" si="20"/>
        <v>0</v>
      </c>
      <c r="L173" s="79">
        <f t="shared" si="16"/>
        <v>0</v>
      </c>
      <c r="M173" s="122"/>
    </row>
    <row r="174" spans="1:13" s="75" customFormat="1" ht="36">
      <c r="A174" s="89" t="s">
        <v>342</v>
      </c>
      <c r="B174" s="112" t="s">
        <v>192</v>
      </c>
      <c r="C174" s="83" t="s">
        <v>1</v>
      </c>
      <c r="D174" s="113">
        <v>400.56</v>
      </c>
      <c r="E174" s="113">
        <v>1</v>
      </c>
      <c r="F174" s="81"/>
      <c r="G174" s="82"/>
      <c r="H174" s="78">
        <f t="shared" si="17"/>
        <v>0</v>
      </c>
      <c r="I174" s="79">
        <f t="shared" si="18"/>
        <v>400.56</v>
      </c>
      <c r="J174" s="79">
        <f t="shared" si="19"/>
        <v>0</v>
      </c>
      <c r="K174" s="79">
        <f t="shared" si="20"/>
        <v>0</v>
      </c>
      <c r="L174" s="79">
        <f t="shared" si="16"/>
        <v>0</v>
      </c>
      <c r="M174" s="122"/>
    </row>
    <row r="175" spans="1:13" s="75" customFormat="1" ht="24">
      <c r="A175" s="89" t="s">
        <v>343</v>
      </c>
      <c r="B175" s="112" t="s">
        <v>193</v>
      </c>
      <c r="C175" s="83" t="s">
        <v>1</v>
      </c>
      <c r="D175" s="113">
        <v>541.8</v>
      </c>
      <c r="E175" s="113">
        <v>36</v>
      </c>
      <c r="F175" s="81"/>
      <c r="G175" s="82"/>
      <c r="H175" s="78">
        <f t="shared" si="17"/>
        <v>0</v>
      </c>
      <c r="I175" s="79">
        <f t="shared" si="18"/>
        <v>19504.8</v>
      </c>
      <c r="J175" s="79">
        <f t="shared" si="19"/>
        <v>0</v>
      </c>
      <c r="K175" s="79">
        <f t="shared" si="20"/>
        <v>0</v>
      </c>
      <c r="L175" s="79">
        <f t="shared" si="16"/>
        <v>0</v>
      </c>
      <c r="M175" s="122"/>
    </row>
    <row r="176" spans="1:13" s="75" customFormat="1" ht="12">
      <c r="A176" s="89" t="s">
        <v>344</v>
      </c>
      <c r="B176" s="112" t="s">
        <v>194</v>
      </c>
      <c r="C176" s="83" t="s">
        <v>1</v>
      </c>
      <c r="D176" s="113">
        <v>278.84</v>
      </c>
      <c r="E176" s="113">
        <v>2</v>
      </c>
      <c r="F176" s="81"/>
      <c r="G176" s="82"/>
      <c r="H176" s="78">
        <f t="shared" si="17"/>
        <v>0</v>
      </c>
      <c r="I176" s="79">
        <f t="shared" si="18"/>
        <v>557.68</v>
      </c>
      <c r="J176" s="79">
        <f t="shared" si="19"/>
        <v>0</v>
      </c>
      <c r="K176" s="79">
        <f t="shared" si="20"/>
        <v>0</v>
      </c>
      <c r="L176" s="79">
        <f t="shared" si="16"/>
        <v>0</v>
      </c>
      <c r="M176" s="122"/>
    </row>
    <row r="177" spans="1:13" s="75" customFormat="1" ht="12">
      <c r="A177" s="89" t="s">
        <v>345</v>
      </c>
      <c r="B177" s="112" t="s">
        <v>195</v>
      </c>
      <c r="C177" s="83" t="s">
        <v>1</v>
      </c>
      <c r="D177" s="113">
        <v>136.71</v>
      </c>
      <c r="E177" s="113">
        <v>3</v>
      </c>
      <c r="F177" s="81"/>
      <c r="G177" s="82"/>
      <c r="H177" s="78">
        <f t="shared" si="17"/>
        <v>0</v>
      </c>
      <c r="I177" s="79">
        <f t="shared" si="18"/>
        <v>410.13</v>
      </c>
      <c r="J177" s="79">
        <f t="shared" si="19"/>
        <v>0</v>
      </c>
      <c r="K177" s="79">
        <f t="shared" si="20"/>
        <v>0</v>
      </c>
      <c r="L177" s="79">
        <f t="shared" si="16"/>
        <v>0</v>
      </c>
      <c r="M177" s="122"/>
    </row>
    <row r="178" spans="1:13" s="75" customFormat="1" ht="12">
      <c r="A178" s="106" t="s">
        <v>346</v>
      </c>
      <c r="B178" s="107" t="s">
        <v>196</v>
      </c>
      <c r="C178" s="83"/>
      <c r="D178" s="108"/>
      <c r="E178" s="109"/>
      <c r="F178" s="81"/>
      <c r="G178" s="82"/>
      <c r="H178" s="78">
        <f t="shared" si="17"/>
        <v>0</v>
      </c>
      <c r="I178" s="79">
        <f t="shared" si="18"/>
        <v>0</v>
      </c>
      <c r="J178" s="79">
        <f t="shared" si="19"/>
        <v>0</v>
      </c>
      <c r="K178" s="79">
        <f t="shared" si="20"/>
        <v>0</v>
      </c>
      <c r="L178" s="79">
        <f t="shared" si="16"/>
        <v>0</v>
      </c>
      <c r="M178" s="122"/>
    </row>
    <row r="179" spans="1:13" s="75" customFormat="1" ht="24">
      <c r="A179" s="89" t="s">
        <v>347</v>
      </c>
      <c r="B179" s="112" t="s">
        <v>197</v>
      </c>
      <c r="C179" s="83" t="s">
        <v>17</v>
      </c>
      <c r="D179" s="113">
        <v>19.74</v>
      </c>
      <c r="E179" s="113">
        <v>50</v>
      </c>
      <c r="F179" s="88"/>
      <c r="G179" s="82"/>
      <c r="H179" s="78">
        <f t="shared" si="17"/>
        <v>0</v>
      </c>
      <c r="I179" s="79">
        <f t="shared" si="18"/>
        <v>987</v>
      </c>
      <c r="J179" s="79">
        <f t="shared" si="19"/>
        <v>0</v>
      </c>
      <c r="K179" s="79">
        <f t="shared" si="20"/>
        <v>0</v>
      </c>
      <c r="L179" s="79">
        <f t="shared" si="16"/>
        <v>0</v>
      </c>
      <c r="M179" s="122"/>
    </row>
    <row r="180" spans="1:13" s="75" customFormat="1" ht="12">
      <c r="A180" s="89"/>
      <c r="B180" s="90"/>
      <c r="C180" s="83"/>
      <c r="D180" s="101"/>
      <c r="E180" s="101"/>
      <c r="F180" s="88"/>
      <c r="G180" s="82"/>
      <c r="H180" s="78"/>
      <c r="I180" s="79"/>
      <c r="J180" s="79"/>
      <c r="K180" s="79"/>
      <c r="L180" s="79"/>
      <c r="M180" s="122"/>
    </row>
    <row r="181" spans="1:13" s="56" customFormat="1" ht="14.25">
      <c r="A181" s="54"/>
      <c r="B181" s="64"/>
      <c r="C181" s="52"/>
      <c r="D181" s="53"/>
      <c r="E181" s="53"/>
      <c r="F181" s="49"/>
      <c r="G181" s="55"/>
      <c r="H181" s="51"/>
      <c r="I181" s="50">
        <f>SUM(I10:I180)</f>
        <v>1881630.9168</v>
      </c>
      <c r="J181" s="50">
        <f>SUM(J10:J180)+0.04</f>
        <v>615543.1294000002</v>
      </c>
      <c r="K181" s="50">
        <f>SUM(K10:K180)</f>
        <v>62112</v>
      </c>
      <c r="L181" s="50">
        <f>SUM(L10:L180)+0.04</f>
        <v>677655.1294000002</v>
      </c>
      <c r="M181" s="59"/>
    </row>
    <row r="182" spans="1:13" s="56" customFormat="1" ht="14.25" customHeight="1">
      <c r="A182" s="130" t="s">
        <v>380</v>
      </c>
      <c r="B182" s="130"/>
      <c r="C182" s="130"/>
      <c r="D182" s="130"/>
      <c r="E182" s="130"/>
      <c r="F182" s="130"/>
      <c r="G182" s="130"/>
      <c r="H182" s="130"/>
      <c r="I182" s="57"/>
      <c r="J182" s="58"/>
      <c r="K182" s="49"/>
      <c r="L182" s="49"/>
      <c r="M182" s="59"/>
    </row>
    <row r="183" spans="4:13" s="56" customFormat="1" ht="14.25">
      <c r="D183" s="59"/>
      <c r="E183" s="59"/>
      <c r="I183" s="71"/>
      <c r="K183" s="59"/>
      <c r="M183" s="59"/>
    </row>
    <row r="184" spans="4:13" s="56" customFormat="1" ht="14.25">
      <c r="D184" s="59"/>
      <c r="E184" s="59"/>
      <c r="K184" s="119">
        <v>615543.13</v>
      </c>
      <c r="L184" s="120"/>
      <c r="M184" s="59"/>
    </row>
    <row r="185" spans="9:11" ht="14.25">
      <c r="I185" s="61"/>
      <c r="J185" s="61"/>
      <c r="K185" s="62"/>
    </row>
    <row r="186" ht="14.25">
      <c r="K186" s="115"/>
    </row>
    <row r="187" ht="14.25">
      <c r="K187" s="63"/>
    </row>
  </sheetData>
  <sheetProtection/>
  <mergeCells count="16">
    <mergeCell ref="A1:G1"/>
    <mergeCell ref="I1:L1"/>
    <mergeCell ref="A2:L2"/>
    <mergeCell ref="A3:F3"/>
    <mergeCell ref="G3:L3"/>
    <mergeCell ref="A4:L4"/>
    <mergeCell ref="A182:H182"/>
    <mergeCell ref="A5:L5"/>
    <mergeCell ref="M5:W5"/>
    <mergeCell ref="A6:L6"/>
    <mergeCell ref="A7:A8"/>
    <mergeCell ref="B7:B8"/>
    <mergeCell ref="C7:C8"/>
    <mergeCell ref="D7:D8"/>
    <mergeCell ref="E7:H7"/>
    <mergeCell ref="I7:L7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87"/>
  <sheetViews>
    <sheetView view="pageBreakPreview" zoomScaleSheetLayoutView="100" zoomScalePageLayoutView="0" workbookViewId="0" topLeftCell="A178">
      <selection activeCell="B178" sqref="B178"/>
    </sheetView>
  </sheetViews>
  <sheetFormatPr defaultColWidth="9.140625" defaultRowHeight="15"/>
  <cols>
    <col min="1" max="1" width="6.7109375" style="46" bestFit="1" customWidth="1"/>
    <col min="2" max="2" width="47.421875" style="46" customWidth="1"/>
    <col min="3" max="3" width="6.421875" style="46" customWidth="1"/>
    <col min="4" max="4" width="13.8515625" style="115" bestFit="1" customWidth="1"/>
    <col min="5" max="5" width="13.140625" style="115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3" width="10.421875" style="46" bestFit="1" customWidth="1"/>
    <col min="14" max="16384" width="9.140625" style="46" customWidth="1"/>
  </cols>
  <sheetData>
    <row r="1" spans="1:12" ht="15.75">
      <c r="A1" s="124"/>
      <c r="B1" s="124"/>
      <c r="C1" s="124"/>
      <c r="D1" s="124"/>
      <c r="E1" s="124"/>
      <c r="F1" s="124"/>
      <c r="G1" s="124"/>
      <c r="H1" s="45"/>
      <c r="I1" s="125" t="s">
        <v>375</v>
      </c>
      <c r="J1" s="125"/>
      <c r="K1" s="125"/>
      <c r="L1" s="125"/>
    </row>
    <row r="2" spans="1:12" ht="15.75">
      <c r="A2" s="126" t="s">
        <v>41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2" ht="15.75">
      <c r="A3" s="127" t="s">
        <v>98</v>
      </c>
      <c r="B3" s="128"/>
      <c r="C3" s="128"/>
      <c r="D3" s="128"/>
      <c r="E3" s="128"/>
      <c r="F3" s="128"/>
      <c r="G3" s="129" t="s">
        <v>376</v>
      </c>
      <c r="H3" s="129"/>
      <c r="I3" s="129"/>
      <c r="J3" s="129"/>
      <c r="K3" s="129"/>
      <c r="L3" s="129"/>
    </row>
    <row r="4" spans="1:12" ht="15.75">
      <c r="A4" s="127" t="s">
        <v>100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1:23" ht="32.25" customHeight="1">
      <c r="A5" s="131" t="s">
        <v>99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</row>
    <row r="6" spans="1:12" ht="15.75">
      <c r="A6" s="132" t="s">
        <v>96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</row>
    <row r="7" spans="1:12" ht="15.75">
      <c r="A7" s="133" t="s">
        <v>0</v>
      </c>
      <c r="B7" s="133" t="s">
        <v>2</v>
      </c>
      <c r="C7" s="133" t="s">
        <v>1</v>
      </c>
      <c r="D7" s="134" t="s">
        <v>3</v>
      </c>
      <c r="E7" s="135" t="s">
        <v>4</v>
      </c>
      <c r="F7" s="135"/>
      <c r="G7" s="135"/>
      <c r="H7" s="135"/>
      <c r="I7" s="136" t="s">
        <v>5</v>
      </c>
      <c r="J7" s="136"/>
      <c r="K7" s="136"/>
      <c r="L7" s="136"/>
    </row>
    <row r="8" spans="1:12" ht="15.75">
      <c r="A8" s="133"/>
      <c r="B8" s="133"/>
      <c r="C8" s="133"/>
      <c r="D8" s="134"/>
      <c r="E8" s="116" t="s">
        <v>6</v>
      </c>
      <c r="F8" s="48" t="s">
        <v>7</v>
      </c>
      <c r="G8" s="47" t="s">
        <v>8</v>
      </c>
      <c r="H8" s="47" t="s">
        <v>9</v>
      </c>
      <c r="I8" s="47" t="s">
        <v>6</v>
      </c>
      <c r="J8" s="47" t="s">
        <v>7</v>
      </c>
      <c r="K8" s="47" t="s">
        <v>8</v>
      </c>
      <c r="L8" s="47" t="s">
        <v>10</v>
      </c>
    </row>
    <row r="9" spans="1:12" s="75" customFormat="1" ht="24">
      <c r="A9" s="72" t="s">
        <v>349</v>
      </c>
      <c r="B9" s="91" t="s">
        <v>348</v>
      </c>
      <c r="C9" s="72"/>
      <c r="D9" s="114"/>
      <c r="E9" s="117"/>
      <c r="F9" s="73"/>
      <c r="G9" s="74"/>
      <c r="H9" s="74"/>
      <c r="I9" s="74"/>
      <c r="J9" s="74"/>
      <c r="K9" s="74"/>
      <c r="L9" s="74"/>
    </row>
    <row r="10" spans="1:12" s="75" customFormat="1" ht="12">
      <c r="A10" s="91" t="s">
        <v>13</v>
      </c>
      <c r="B10" s="92" t="s">
        <v>101</v>
      </c>
      <c r="C10" s="76"/>
      <c r="D10" s="93"/>
      <c r="E10" s="94"/>
      <c r="F10" s="77"/>
      <c r="G10" s="77"/>
      <c r="H10" s="78">
        <f aca="true" t="shared" si="0" ref="H10:H73">G10+F10</f>
        <v>0</v>
      </c>
      <c r="I10" s="79">
        <f aca="true" t="shared" si="1" ref="I10:I54">ROUNDUP((E10*D10),2)</f>
        <v>0</v>
      </c>
      <c r="J10" s="79">
        <f aca="true" t="shared" si="2" ref="J10:J54">ROUNDUP((F10*D10),2)</f>
        <v>0</v>
      </c>
      <c r="K10" s="79">
        <f aca="true" t="shared" si="3" ref="K10:K54">ROUNDUP((D10*G10),2)</f>
        <v>0</v>
      </c>
      <c r="L10" s="79">
        <f aca="true" t="shared" si="4" ref="L10:L56">K10+J10</f>
        <v>0</v>
      </c>
    </row>
    <row r="11" spans="1:12" s="75" customFormat="1" ht="24">
      <c r="A11" s="89" t="s">
        <v>12</v>
      </c>
      <c r="B11" s="95" t="s">
        <v>102</v>
      </c>
      <c r="C11" s="80" t="s">
        <v>353</v>
      </c>
      <c r="D11" s="96">
        <v>459.34</v>
      </c>
      <c r="E11" s="96">
        <v>6</v>
      </c>
      <c r="F11" s="81">
        <v>6</v>
      </c>
      <c r="G11" s="82"/>
      <c r="H11" s="78">
        <f t="shared" si="0"/>
        <v>6</v>
      </c>
      <c r="I11" s="79">
        <f t="shared" si="1"/>
        <v>2756.04</v>
      </c>
      <c r="J11" s="79">
        <f t="shared" si="2"/>
        <v>2756.04</v>
      </c>
      <c r="K11" s="79">
        <f t="shared" si="3"/>
        <v>0</v>
      </c>
      <c r="L11" s="79">
        <f t="shared" si="4"/>
        <v>2756.04</v>
      </c>
    </row>
    <row r="12" spans="1:12" s="75" customFormat="1" ht="12">
      <c r="A12" s="91" t="s">
        <v>28</v>
      </c>
      <c r="B12" s="92" t="s">
        <v>103</v>
      </c>
      <c r="C12" s="83"/>
      <c r="D12" s="93">
        <v>0</v>
      </c>
      <c r="E12" s="97"/>
      <c r="F12" s="84"/>
      <c r="G12" s="85"/>
      <c r="H12" s="78">
        <f t="shared" si="0"/>
        <v>0</v>
      </c>
      <c r="I12" s="79">
        <f t="shared" si="1"/>
        <v>0</v>
      </c>
      <c r="J12" s="79">
        <f t="shared" si="2"/>
        <v>0</v>
      </c>
      <c r="K12" s="79">
        <f t="shared" si="3"/>
        <v>0</v>
      </c>
      <c r="L12" s="79">
        <f t="shared" si="4"/>
        <v>0</v>
      </c>
    </row>
    <row r="13" spans="1:12" s="75" customFormat="1" ht="24">
      <c r="A13" s="89" t="s">
        <v>29</v>
      </c>
      <c r="B13" s="95" t="s">
        <v>104</v>
      </c>
      <c r="C13" s="83" t="s">
        <v>354</v>
      </c>
      <c r="D13" s="96">
        <v>14.74</v>
      </c>
      <c r="E13" s="97">
        <v>362.9</v>
      </c>
      <c r="F13" s="81">
        <v>329.3</v>
      </c>
      <c r="G13" s="82"/>
      <c r="H13" s="78">
        <f t="shared" si="0"/>
        <v>329.3</v>
      </c>
      <c r="I13" s="79">
        <f t="shared" si="1"/>
        <v>5349.150000000001</v>
      </c>
      <c r="J13" s="79">
        <f t="shared" si="2"/>
        <v>4853.89</v>
      </c>
      <c r="K13" s="79">
        <f t="shared" si="3"/>
        <v>0</v>
      </c>
      <c r="L13" s="79">
        <f t="shared" si="4"/>
        <v>4853.89</v>
      </c>
    </row>
    <row r="14" spans="1:12" s="87" customFormat="1" ht="12">
      <c r="A14" s="89" t="s">
        <v>30</v>
      </c>
      <c r="B14" s="95" t="s">
        <v>105</v>
      </c>
      <c r="C14" s="83" t="s">
        <v>354</v>
      </c>
      <c r="D14" s="96">
        <v>14.92</v>
      </c>
      <c r="E14" s="97">
        <v>410.4</v>
      </c>
      <c r="F14" s="81"/>
      <c r="G14" s="82"/>
      <c r="H14" s="78">
        <f t="shared" si="0"/>
        <v>0</v>
      </c>
      <c r="I14" s="79">
        <f t="shared" si="1"/>
        <v>6123.17</v>
      </c>
      <c r="J14" s="79">
        <f t="shared" si="2"/>
        <v>0</v>
      </c>
      <c r="K14" s="79">
        <f t="shared" si="3"/>
        <v>0</v>
      </c>
      <c r="L14" s="79">
        <f t="shared" si="4"/>
        <v>0</v>
      </c>
    </row>
    <row r="15" spans="1:12" s="75" customFormat="1" ht="24">
      <c r="A15" s="89" t="s">
        <v>31</v>
      </c>
      <c r="B15" s="95" t="s">
        <v>106</v>
      </c>
      <c r="C15" s="83" t="s">
        <v>355</v>
      </c>
      <c r="D15" s="96">
        <v>247.57</v>
      </c>
      <c r="E15" s="97">
        <v>6.8</v>
      </c>
      <c r="F15" s="81"/>
      <c r="G15" s="82"/>
      <c r="H15" s="78">
        <f t="shared" si="0"/>
        <v>0</v>
      </c>
      <c r="I15" s="79">
        <f t="shared" si="1"/>
        <v>1683.48</v>
      </c>
      <c r="J15" s="79">
        <f t="shared" si="2"/>
        <v>0</v>
      </c>
      <c r="K15" s="79">
        <f t="shared" si="3"/>
        <v>0</v>
      </c>
      <c r="L15" s="79">
        <f t="shared" si="4"/>
        <v>0</v>
      </c>
    </row>
    <row r="16" spans="1:12" s="75" customFormat="1" ht="24">
      <c r="A16" s="89" t="s">
        <v>198</v>
      </c>
      <c r="B16" s="95" t="s">
        <v>107</v>
      </c>
      <c r="C16" s="83" t="s">
        <v>353</v>
      </c>
      <c r="D16" s="96">
        <v>19.86</v>
      </c>
      <c r="E16" s="98">
        <v>664.7</v>
      </c>
      <c r="F16" s="81"/>
      <c r="G16" s="82"/>
      <c r="H16" s="78">
        <f t="shared" si="0"/>
        <v>0</v>
      </c>
      <c r="I16" s="79">
        <f>E16*D16</f>
        <v>13200.942000000001</v>
      </c>
      <c r="J16" s="79">
        <f>F16*D16</f>
        <v>0</v>
      </c>
      <c r="K16" s="79">
        <f>D16*G16</f>
        <v>0</v>
      </c>
      <c r="L16" s="79">
        <f t="shared" si="4"/>
        <v>0</v>
      </c>
    </row>
    <row r="17" spans="1:12" s="75" customFormat="1" ht="24">
      <c r="A17" s="89" t="s">
        <v>199</v>
      </c>
      <c r="B17" s="95" t="s">
        <v>108</v>
      </c>
      <c r="C17" s="83" t="s">
        <v>353</v>
      </c>
      <c r="D17" s="96">
        <v>31.81</v>
      </c>
      <c r="E17" s="97">
        <v>456</v>
      </c>
      <c r="F17" s="81"/>
      <c r="G17" s="82"/>
      <c r="H17" s="78">
        <f t="shared" si="0"/>
        <v>0</v>
      </c>
      <c r="I17" s="79">
        <f t="shared" si="1"/>
        <v>14505.36</v>
      </c>
      <c r="J17" s="79">
        <f t="shared" si="2"/>
        <v>0</v>
      </c>
      <c r="K17" s="79">
        <f t="shared" si="3"/>
        <v>0</v>
      </c>
      <c r="L17" s="79">
        <f t="shared" si="4"/>
        <v>0</v>
      </c>
    </row>
    <row r="18" spans="1:12" s="87" customFormat="1" ht="24">
      <c r="A18" s="89" t="s">
        <v>200</v>
      </c>
      <c r="B18" s="95" t="s">
        <v>109</v>
      </c>
      <c r="C18" s="83" t="s">
        <v>355</v>
      </c>
      <c r="D18" s="96">
        <v>38.14</v>
      </c>
      <c r="E18" s="97">
        <v>1184.4</v>
      </c>
      <c r="F18" s="81">
        <v>1130.23</v>
      </c>
      <c r="G18" s="82">
        <v>34.03</v>
      </c>
      <c r="H18" s="78">
        <f t="shared" si="0"/>
        <v>1164.26</v>
      </c>
      <c r="I18" s="79">
        <f t="shared" si="1"/>
        <v>45173.020000000004</v>
      </c>
      <c r="J18" s="79">
        <f t="shared" si="2"/>
        <v>43106.98</v>
      </c>
      <c r="K18" s="79">
        <f t="shared" si="3"/>
        <v>1297.91</v>
      </c>
      <c r="L18" s="79">
        <f t="shared" si="4"/>
        <v>44404.89000000001</v>
      </c>
    </row>
    <row r="19" spans="1:12" s="75" customFormat="1" ht="36">
      <c r="A19" s="89" t="s">
        <v>201</v>
      </c>
      <c r="B19" s="95" t="s">
        <v>110</v>
      </c>
      <c r="C19" s="83" t="s">
        <v>356</v>
      </c>
      <c r="D19" s="96">
        <v>1534.39</v>
      </c>
      <c r="E19" s="97">
        <v>1</v>
      </c>
      <c r="F19" s="81">
        <v>1</v>
      </c>
      <c r="G19" s="82"/>
      <c r="H19" s="78">
        <f t="shared" si="0"/>
        <v>1</v>
      </c>
      <c r="I19" s="79">
        <f t="shared" si="1"/>
        <v>1534.39</v>
      </c>
      <c r="J19" s="79">
        <f t="shared" si="2"/>
        <v>1534.39</v>
      </c>
      <c r="K19" s="79">
        <f t="shared" si="3"/>
        <v>0</v>
      </c>
      <c r="L19" s="79">
        <f t="shared" si="4"/>
        <v>1534.39</v>
      </c>
    </row>
    <row r="20" spans="1:12" s="75" customFormat="1" ht="12">
      <c r="A20" s="91" t="s">
        <v>33</v>
      </c>
      <c r="B20" s="92" t="s">
        <v>111</v>
      </c>
      <c r="C20" s="83"/>
      <c r="D20" s="99">
        <v>0</v>
      </c>
      <c r="E20" s="100"/>
      <c r="F20" s="81"/>
      <c r="G20" s="82"/>
      <c r="H20" s="78">
        <f t="shared" si="0"/>
        <v>0</v>
      </c>
      <c r="I20" s="79">
        <f t="shared" si="1"/>
        <v>0</v>
      </c>
      <c r="J20" s="79">
        <f t="shared" si="2"/>
        <v>0</v>
      </c>
      <c r="K20" s="79">
        <f t="shared" si="3"/>
        <v>0</v>
      </c>
      <c r="L20" s="79">
        <f t="shared" si="4"/>
        <v>0</v>
      </c>
    </row>
    <row r="21" spans="1:13" s="75" customFormat="1" ht="24">
      <c r="A21" s="89" t="s">
        <v>34</v>
      </c>
      <c r="B21" s="95" t="s">
        <v>112</v>
      </c>
      <c r="C21" s="83" t="s">
        <v>353</v>
      </c>
      <c r="D21" s="104">
        <v>4.24</v>
      </c>
      <c r="E21" s="97">
        <v>2103.28</v>
      </c>
      <c r="F21" s="81">
        <v>2270.4</v>
      </c>
      <c r="G21" s="82"/>
      <c r="H21" s="78">
        <f t="shared" si="0"/>
        <v>2270.4</v>
      </c>
      <c r="I21" s="79">
        <f t="shared" si="1"/>
        <v>8917.91</v>
      </c>
      <c r="J21" s="79">
        <f t="shared" si="2"/>
        <v>9626.5</v>
      </c>
      <c r="K21" s="79">
        <f t="shared" si="3"/>
        <v>0</v>
      </c>
      <c r="L21" s="79">
        <f t="shared" si="4"/>
        <v>9626.5</v>
      </c>
      <c r="M21" s="75">
        <v>6873.04</v>
      </c>
    </row>
    <row r="22" spans="1:13" s="87" customFormat="1" ht="12">
      <c r="A22" s="91" t="s">
        <v>84</v>
      </c>
      <c r="B22" s="92" t="s">
        <v>113</v>
      </c>
      <c r="C22" s="83"/>
      <c r="D22" s="93">
        <v>0</v>
      </c>
      <c r="E22" s="97"/>
      <c r="F22" s="81"/>
      <c r="G22" s="82"/>
      <c r="H22" s="78">
        <f t="shared" si="0"/>
        <v>0</v>
      </c>
      <c r="I22" s="79">
        <f t="shared" si="1"/>
        <v>0</v>
      </c>
      <c r="J22" s="79">
        <f t="shared" si="2"/>
        <v>0</v>
      </c>
      <c r="K22" s="79">
        <f t="shared" si="3"/>
        <v>0</v>
      </c>
      <c r="L22" s="79">
        <f t="shared" si="4"/>
        <v>0</v>
      </c>
      <c r="M22" s="87">
        <f>M21+0.6</f>
        <v>6873.64</v>
      </c>
    </row>
    <row r="23" spans="1:12" s="75" customFormat="1" ht="24">
      <c r="A23" s="89" t="s">
        <v>85</v>
      </c>
      <c r="B23" s="95" t="s">
        <v>114</v>
      </c>
      <c r="C23" s="83" t="s">
        <v>353</v>
      </c>
      <c r="D23" s="96">
        <v>3.990235</v>
      </c>
      <c r="E23" s="97">
        <v>1881.08</v>
      </c>
      <c r="F23" s="81"/>
      <c r="G23" s="82"/>
      <c r="H23" s="78">
        <f t="shared" si="0"/>
        <v>0</v>
      </c>
      <c r="I23" s="79">
        <f>ROUNDUP((E23*D23),2)</f>
        <v>7505.96</v>
      </c>
      <c r="J23" s="79">
        <f t="shared" si="2"/>
        <v>0</v>
      </c>
      <c r="K23" s="79">
        <f t="shared" si="3"/>
        <v>0</v>
      </c>
      <c r="L23" s="79">
        <f t="shared" si="4"/>
        <v>0</v>
      </c>
    </row>
    <row r="24" spans="1:12" s="75" customFormat="1" ht="12">
      <c r="A24" s="91" t="s">
        <v>86</v>
      </c>
      <c r="B24" s="92" t="s">
        <v>115</v>
      </c>
      <c r="C24" s="83"/>
      <c r="D24" s="96">
        <v>0</v>
      </c>
      <c r="E24" s="97"/>
      <c r="F24" s="81"/>
      <c r="G24" s="82"/>
      <c r="H24" s="78">
        <f t="shared" si="0"/>
        <v>0</v>
      </c>
      <c r="I24" s="79">
        <f t="shared" si="1"/>
        <v>0</v>
      </c>
      <c r="J24" s="79">
        <f t="shared" si="2"/>
        <v>0</v>
      </c>
      <c r="K24" s="79">
        <f t="shared" si="3"/>
        <v>0</v>
      </c>
      <c r="L24" s="79">
        <f t="shared" si="4"/>
        <v>0</v>
      </c>
    </row>
    <row r="25" spans="1:12" s="75" customFormat="1" ht="24">
      <c r="A25" s="89" t="s">
        <v>87</v>
      </c>
      <c r="B25" s="95" t="s">
        <v>116</v>
      </c>
      <c r="C25" s="83" t="s">
        <v>353</v>
      </c>
      <c r="D25" s="96">
        <v>40.36</v>
      </c>
      <c r="E25" s="101">
        <v>761.8</v>
      </c>
      <c r="F25" s="81">
        <v>821.92</v>
      </c>
      <c r="G25" s="82"/>
      <c r="H25" s="78">
        <f t="shared" si="0"/>
        <v>821.92</v>
      </c>
      <c r="I25" s="79">
        <f t="shared" si="1"/>
        <v>30746.25</v>
      </c>
      <c r="J25" s="79">
        <f t="shared" si="2"/>
        <v>33172.700000000004</v>
      </c>
      <c r="K25" s="79">
        <f t="shared" si="3"/>
        <v>0</v>
      </c>
      <c r="L25" s="79">
        <f t="shared" si="4"/>
        <v>33172.700000000004</v>
      </c>
    </row>
    <row r="26" spans="1:12" s="87" customFormat="1" ht="12">
      <c r="A26" s="91" t="s">
        <v>88</v>
      </c>
      <c r="B26" s="92" t="s">
        <v>117</v>
      </c>
      <c r="C26" s="83"/>
      <c r="D26" s="93">
        <v>0</v>
      </c>
      <c r="E26" s="97"/>
      <c r="F26" s="81"/>
      <c r="G26" s="82"/>
      <c r="H26" s="78">
        <f t="shared" si="0"/>
        <v>0</v>
      </c>
      <c r="I26" s="79">
        <f t="shared" si="1"/>
        <v>0</v>
      </c>
      <c r="J26" s="79">
        <f t="shared" si="2"/>
        <v>0</v>
      </c>
      <c r="K26" s="79">
        <f t="shared" si="3"/>
        <v>0</v>
      </c>
      <c r="L26" s="79">
        <f t="shared" si="4"/>
        <v>0</v>
      </c>
    </row>
    <row r="27" spans="1:12" s="75" customFormat="1" ht="60">
      <c r="A27" s="89" t="s">
        <v>89</v>
      </c>
      <c r="B27" s="95" t="s">
        <v>118</v>
      </c>
      <c r="C27" s="83" t="s">
        <v>356</v>
      </c>
      <c r="D27" s="96">
        <v>907.76</v>
      </c>
      <c r="E27" s="97">
        <v>3</v>
      </c>
      <c r="F27" s="81"/>
      <c r="G27" s="82"/>
      <c r="H27" s="78">
        <f t="shared" si="0"/>
        <v>0</v>
      </c>
      <c r="I27" s="79">
        <f t="shared" si="1"/>
        <v>2723.28</v>
      </c>
      <c r="J27" s="79">
        <f t="shared" si="2"/>
        <v>0</v>
      </c>
      <c r="K27" s="79">
        <f t="shared" si="3"/>
        <v>0</v>
      </c>
      <c r="L27" s="79">
        <f t="shared" si="4"/>
        <v>0</v>
      </c>
    </row>
    <row r="28" spans="1:12" s="75" customFormat="1" ht="24">
      <c r="A28" s="89" t="s">
        <v>90</v>
      </c>
      <c r="B28" s="95" t="s">
        <v>119</v>
      </c>
      <c r="C28" s="83" t="s">
        <v>355</v>
      </c>
      <c r="D28" s="96">
        <v>35.02</v>
      </c>
      <c r="E28" s="97">
        <v>57.6</v>
      </c>
      <c r="F28" s="81">
        <v>89.5</v>
      </c>
      <c r="G28" s="82"/>
      <c r="H28" s="78">
        <f t="shared" si="0"/>
        <v>89.5</v>
      </c>
      <c r="I28" s="79">
        <f>E28*D28</f>
        <v>2017.1520000000003</v>
      </c>
      <c r="J28" s="79">
        <f>F28*D28</f>
        <v>3134.2900000000004</v>
      </c>
      <c r="K28" s="79">
        <f>D28*G28</f>
        <v>0</v>
      </c>
      <c r="L28" s="79">
        <f t="shared" si="4"/>
        <v>3134.2900000000004</v>
      </c>
    </row>
    <row r="29" spans="1:12" s="75" customFormat="1" ht="36">
      <c r="A29" s="89" t="s">
        <v>91</v>
      </c>
      <c r="B29" s="102" t="s">
        <v>120</v>
      </c>
      <c r="C29" s="83" t="s">
        <v>353</v>
      </c>
      <c r="D29" s="96">
        <v>94.86</v>
      </c>
      <c r="E29" s="101">
        <v>60</v>
      </c>
      <c r="F29" s="81">
        <v>210.04</v>
      </c>
      <c r="G29" s="82"/>
      <c r="H29" s="78">
        <f t="shared" si="0"/>
        <v>210.04</v>
      </c>
      <c r="I29" s="79">
        <f t="shared" si="1"/>
        <v>5691.6</v>
      </c>
      <c r="J29" s="79">
        <f t="shared" si="2"/>
        <v>19924.399999999998</v>
      </c>
      <c r="K29" s="79">
        <f t="shared" si="3"/>
        <v>0</v>
      </c>
      <c r="L29" s="79">
        <f t="shared" si="4"/>
        <v>19924.399999999998</v>
      </c>
    </row>
    <row r="30" spans="1:12" s="87" customFormat="1" ht="24">
      <c r="A30" s="89" t="s">
        <v>202</v>
      </c>
      <c r="B30" s="95" t="s">
        <v>121</v>
      </c>
      <c r="C30" s="83" t="s">
        <v>353</v>
      </c>
      <c r="D30" s="96">
        <v>9.38</v>
      </c>
      <c r="E30" s="101">
        <v>60</v>
      </c>
      <c r="F30" s="81">
        <v>214.16</v>
      </c>
      <c r="G30" s="82"/>
      <c r="H30" s="78">
        <f t="shared" si="0"/>
        <v>214.16</v>
      </c>
      <c r="I30" s="79">
        <f t="shared" si="1"/>
        <v>562.8</v>
      </c>
      <c r="J30" s="79">
        <f t="shared" si="2"/>
        <v>2008.83</v>
      </c>
      <c r="K30" s="79">
        <f t="shared" si="3"/>
        <v>0</v>
      </c>
      <c r="L30" s="79">
        <f t="shared" si="4"/>
        <v>2008.83</v>
      </c>
    </row>
    <row r="31" spans="1:12" s="75" customFormat="1" ht="24">
      <c r="A31" s="89" t="s">
        <v>203</v>
      </c>
      <c r="B31" s="95" t="s">
        <v>116</v>
      </c>
      <c r="C31" s="83" t="s">
        <v>353</v>
      </c>
      <c r="D31" s="96">
        <v>40.36</v>
      </c>
      <c r="E31" s="97">
        <v>60</v>
      </c>
      <c r="F31" s="81">
        <v>214.16</v>
      </c>
      <c r="G31" s="82"/>
      <c r="H31" s="78">
        <f t="shared" si="0"/>
        <v>214.16</v>
      </c>
      <c r="I31" s="79">
        <f t="shared" si="1"/>
        <v>2421.6</v>
      </c>
      <c r="J31" s="79">
        <f t="shared" si="2"/>
        <v>8643.5</v>
      </c>
      <c r="K31" s="79">
        <f t="shared" si="3"/>
        <v>0</v>
      </c>
      <c r="L31" s="79">
        <f t="shared" si="4"/>
        <v>8643.5</v>
      </c>
    </row>
    <row r="32" spans="1:12" s="75" customFormat="1" ht="36">
      <c r="A32" s="89" t="s">
        <v>204</v>
      </c>
      <c r="B32" s="95" t="s">
        <v>122</v>
      </c>
      <c r="C32" s="83" t="s">
        <v>353</v>
      </c>
      <c r="D32" s="96">
        <v>283.38</v>
      </c>
      <c r="E32" s="97">
        <v>50</v>
      </c>
      <c r="F32" s="81">
        <v>50</v>
      </c>
      <c r="G32" s="82"/>
      <c r="H32" s="78">
        <f t="shared" si="0"/>
        <v>50</v>
      </c>
      <c r="I32" s="79">
        <f t="shared" si="1"/>
        <v>14169</v>
      </c>
      <c r="J32" s="79">
        <f t="shared" si="2"/>
        <v>14169</v>
      </c>
      <c r="K32" s="79">
        <f t="shared" si="3"/>
        <v>0</v>
      </c>
      <c r="L32" s="79">
        <f t="shared" si="4"/>
        <v>14169</v>
      </c>
    </row>
    <row r="33" spans="1:12" s="75" customFormat="1" ht="48">
      <c r="A33" s="89" t="s">
        <v>205</v>
      </c>
      <c r="B33" s="103" t="s">
        <v>123</v>
      </c>
      <c r="C33" s="83" t="s">
        <v>357</v>
      </c>
      <c r="D33" s="96">
        <v>57.9</v>
      </c>
      <c r="E33" s="97">
        <v>300</v>
      </c>
      <c r="F33" s="81">
        <v>11</v>
      </c>
      <c r="G33" s="82"/>
      <c r="H33" s="78">
        <f t="shared" si="0"/>
        <v>11</v>
      </c>
      <c r="I33" s="79">
        <f t="shared" si="1"/>
        <v>17370</v>
      </c>
      <c r="J33" s="79">
        <f t="shared" si="2"/>
        <v>636.9</v>
      </c>
      <c r="K33" s="79">
        <f t="shared" si="3"/>
        <v>0</v>
      </c>
      <c r="L33" s="79">
        <f t="shared" si="4"/>
        <v>636.9</v>
      </c>
    </row>
    <row r="34" spans="1:12" s="87" customFormat="1" ht="12">
      <c r="A34" s="91" t="s">
        <v>92</v>
      </c>
      <c r="B34" s="92" t="s">
        <v>124</v>
      </c>
      <c r="C34" s="83"/>
      <c r="D34" s="93">
        <v>0</v>
      </c>
      <c r="E34" s="97"/>
      <c r="F34" s="81"/>
      <c r="G34" s="82"/>
      <c r="H34" s="78">
        <f t="shared" si="0"/>
        <v>0</v>
      </c>
      <c r="I34" s="79">
        <f t="shared" si="1"/>
        <v>0</v>
      </c>
      <c r="J34" s="79">
        <f t="shared" si="2"/>
        <v>0</v>
      </c>
      <c r="K34" s="79">
        <f t="shared" si="3"/>
        <v>0</v>
      </c>
      <c r="L34" s="79">
        <f t="shared" si="4"/>
        <v>0</v>
      </c>
    </row>
    <row r="35" spans="1:12" s="75" customFormat="1" ht="24">
      <c r="A35" s="89" t="s">
        <v>93</v>
      </c>
      <c r="B35" s="95" t="s">
        <v>125</v>
      </c>
      <c r="C35" s="83" t="s">
        <v>355</v>
      </c>
      <c r="D35" s="96">
        <v>7</v>
      </c>
      <c r="E35" s="101">
        <v>30</v>
      </c>
      <c r="F35" s="81"/>
      <c r="G35" s="82"/>
      <c r="H35" s="78">
        <f t="shared" si="0"/>
        <v>0</v>
      </c>
      <c r="I35" s="79">
        <f t="shared" si="1"/>
        <v>210</v>
      </c>
      <c r="J35" s="79">
        <f t="shared" si="2"/>
        <v>0</v>
      </c>
      <c r="K35" s="79">
        <f t="shared" si="3"/>
        <v>0</v>
      </c>
      <c r="L35" s="79">
        <f t="shared" si="4"/>
        <v>0</v>
      </c>
    </row>
    <row r="36" spans="1:12" s="75" customFormat="1" ht="36">
      <c r="A36" s="89" t="s">
        <v>94</v>
      </c>
      <c r="B36" s="102" t="s">
        <v>120</v>
      </c>
      <c r="C36" s="83" t="s">
        <v>353</v>
      </c>
      <c r="D36" s="96">
        <v>94.86</v>
      </c>
      <c r="E36" s="101">
        <v>24</v>
      </c>
      <c r="F36" s="81"/>
      <c r="G36" s="82"/>
      <c r="H36" s="78">
        <f t="shared" si="0"/>
        <v>0</v>
      </c>
      <c r="I36" s="79">
        <f t="shared" si="1"/>
        <v>2276.64</v>
      </c>
      <c r="J36" s="79">
        <f t="shared" si="2"/>
        <v>0</v>
      </c>
      <c r="K36" s="79">
        <f t="shared" si="3"/>
        <v>0</v>
      </c>
      <c r="L36" s="79">
        <f t="shared" si="4"/>
        <v>0</v>
      </c>
    </row>
    <row r="37" spans="1:12" s="75" customFormat="1" ht="24">
      <c r="A37" s="89" t="s">
        <v>95</v>
      </c>
      <c r="B37" s="95" t="s">
        <v>121</v>
      </c>
      <c r="C37" s="83" t="s">
        <v>353</v>
      </c>
      <c r="D37" s="96">
        <v>9.38</v>
      </c>
      <c r="E37" s="101">
        <v>24</v>
      </c>
      <c r="F37" s="81"/>
      <c r="G37" s="82"/>
      <c r="H37" s="78">
        <f t="shared" si="0"/>
        <v>0</v>
      </c>
      <c r="I37" s="79">
        <f t="shared" si="1"/>
        <v>225.12</v>
      </c>
      <c r="J37" s="79">
        <f t="shared" si="2"/>
        <v>0</v>
      </c>
      <c r="K37" s="79">
        <f t="shared" si="3"/>
        <v>0</v>
      </c>
      <c r="L37" s="79">
        <f t="shared" si="4"/>
        <v>0</v>
      </c>
    </row>
    <row r="38" spans="1:12" s="75" customFormat="1" ht="24">
      <c r="A38" s="89" t="s">
        <v>206</v>
      </c>
      <c r="B38" s="95" t="s">
        <v>116</v>
      </c>
      <c r="C38" s="83" t="s">
        <v>353</v>
      </c>
      <c r="D38" s="96">
        <v>40.36</v>
      </c>
      <c r="E38" s="97">
        <v>24</v>
      </c>
      <c r="F38" s="81"/>
      <c r="G38" s="82"/>
      <c r="H38" s="78">
        <f t="shared" si="0"/>
        <v>0</v>
      </c>
      <c r="I38" s="79">
        <f t="shared" si="1"/>
        <v>968.64</v>
      </c>
      <c r="J38" s="79">
        <f t="shared" si="2"/>
        <v>0</v>
      </c>
      <c r="K38" s="79">
        <f t="shared" si="3"/>
        <v>0</v>
      </c>
      <c r="L38" s="79">
        <f t="shared" si="4"/>
        <v>0</v>
      </c>
    </row>
    <row r="39" spans="1:12" s="75" customFormat="1" ht="48">
      <c r="A39" s="89" t="s">
        <v>207</v>
      </c>
      <c r="B39" s="95" t="s">
        <v>126</v>
      </c>
      <c r="C39" s="83" t="s">
        <v>358</v>
      </c>
      <c r="D39" s="96">
        <v>2744.59</v>
      </c>
      <c r="E39" s="101">
        <v>1.36</v>
      </c>
      <c r="F39" s="81"/>
      <c r="G39" s="82"/>
      <c r="H39" s="78">
        <f t="shared" si="0"/>
        <v>0</v>
      </c>
      <c r="I39" s="79">
        <f>E39*D39</f>
        <v>3732.6424000000006</v>
      </c>
      <c r="J39" s="79">
        <f>F39*D39</f>
        <v>0</v>
      </c>
      <c r="K39" s="79">
        <f>D39*G39</f>
        <v>0</v>
      </c>
      <c r="L39" s="79">
        <f t="shared" si="4"/>
        <v>0</v>
      </c>
    </row>
    <row r="40" spans="1:12" s="75" customFormat="1" ht="24">
      <c r="A40" s="89" t="s">
        <v>208</v>
      </c>
      <c r="B40" s="95" t="s">
        <v>127</v>
      </c>
      <c r="C40" s="83" t="s">
        <v>353</v>
      </c>
      <c r="D40" s="96">
        <v>118.54</v>
      </c>
      <c r="E40" s="97">
        <v>11.25</v>
      </c>
      <c r="F40" s="81"/>
      <c r="G40" s="82"/>
      <c r="H40" s="78">
        <f t="shared" si="0"/>
        <v>0</v>
      </c>
      <c r="I40" s="79">
        <f t="shared" si="1"/>
        <v>1333.58</v>
      </c>
      <c r="J40" s="79">
        <f t="shared" si="2"/>
        <v>0</v>
      </c>
      <c r="K40" s="79">
        <f t="shared" si="3"/>
        <v>0</v>
      </c>
      <c r="L40" s="79">
        <f t="shared" si="4"/>
        <v>0</v>
      </c>
    </row>
    <row r="41" spans="1:12" s="75" customFormat="1" ht="24">
      <c r="A41" s="89" t="s">
        <v>209</v>
      </c>
      <c r="B41" s="95" t="s">
        <v>128</v>
      </c>
      <c r="C41" s="83" t="s">
        <v>359</v>
      </c>
      <c r="D41" s="96">
        <v>857.34</v>
      </c>
      <c r="E41" s="97">
        <v>1</v>
      </c>
      <c r="F41" s="81"/>
      <c r="G41" s="82"/>
      <c r="H41" s="78">
        <f t="shared" si="0"/>
        <v>0</v>
      </c>
      <c r="I41" s="79">
        <f t="shared" si="1"/>
        <v>857.34</v>
      </c>
      <c r="J41" s="79">
        <f t="shared" si="2"/>
        <v>0</v>
      </c>
      <c r="K41" s="79">
        <f t="shared" si="3"/>
        <v>0</v>
      </c>
      <c r="L41" s="79">
        <f t="shared" si="4"/>
        <v>0</v>
      </c>
    </row>
    <row r="42" spans="1:12" s="75" customFormat="1" ht="12">
      <c r="A42" s="91" t="s">
        <v>210</v>
      </c>
      <c r="B42" s="92" t="s">
        <v>129</v>
      </c>
      <c r="C42" s="83"/>
      <c r="D42" s="96">
        <v>0</v>
      </c>
      <c r="E42" s="94"/>
      <c r="F42" s="81"/>
      <c r="G42" s="82"/>
      <c r="H42" s="78">
        <f t="shared" si="0"/>
        <v>0</v>
      </c>
      <c r="I42" s="79">
        <f t="shared" si="1"/>
        <v>0</v>
      </c>
      <c r="J42" s="79">
        <f t="shared" si="2"/>
        <v>0</v>
      </c>
      <c r="K42" s="79">
        <f t="shared" si="3"/>
        <v>0</v>
      </c>
      <c r="L42" s="79">
        <f t="shared" si="4"/>
        <v>0</v>
      </c>
    </row>
    <row r="43" spans="1:12" s="75" customFormat="1" ht="60">
      <c r="A43" s="89" t="s">
        <v>211</v>
      </c>
      <c r="B43" s="102" t="s">
        <v>350</v>
      </c>
      <c r="C43" s="83" t="s">
        <v>353</v>
      </c>
      <c r="D43" s="96">
        <v>84.9</v>
      </c>
      <c r="E43" s="97">
        <v>940.54</v>
      </c>
      <c r="F43" s="81">
        <v>338</v>
      </c>
      <c r="G43" s="82"/>
      <c r="H43" s="78">
        <f t="shared" si="0"/>
        <v>338</v>
      </c>
      <c r="I43" s="79">
        <f t="shared" si="1"/>
        <v>79851.84999999999</v>
      </c>
      <c r="J43" s="79">
        <f t="shared" si="2"/>
        <v>28696.2</v>
      </c>
      <c r="K43" s="79">
        <f t="shared" si="3"/>
        <v>0</v>
      </c>
      <c r="L43" s="79">
        <f t="shared" si="4"/>
        <v>28696.2</v>
      </c>
    </row>
    <row r="44" spans="1:12" s="75" customFormat="1" ht="60">
      <c r="A44" s="89" t="s">
        <v>212</v>
      </c>
      <c r="B44" s="95" t="s">
        <v>351</v>
      </c>
      <c r="C44" s="83" t="s">
        <v>353</v>
      </c>
      <c r="D44" s="96">
        <v>79.3</v>
      </c>
      <c r="E44" s="97">
        <v>940.54</v>
      </c>
      <c r="F44" s="81">
        <v>338</v>
      </c>
      <c r="G44" s="82"/>
      <c r="H44" s="78">
        <f t="shared" si="0"/>
        <v>338</v>
      </c>
      <c r="I44" s="79">
        <f>E44*D44</f>
        <v>74584.822</v>
      </c>
      <c r="J44" s="79">
        <f t="shared" si="2"/>
        <v>26803.4</v>
      </c>
      <c r="K44" s="79">
        <f t="shared" si="3"/>
        <v>0</v>
      </c>
      <c r="L44" s="79">
        <f t="shared" si="4"/>
        <v>26803.4</v>
      </c>
    </row>
    <row r="45" spans="1:12" s="75" customFormat="1" ht="12">
      <c r="A45" s="91" t="s">
        <v>213</v>
      </c>
      <c r="B45" s="92" t="s">
        <v>130</v>
      </c>
      <c r="C45" s="83"/>
      <c r="D45" s="93">
        <v>0</v>
      </c>
      <c r="E45" s="94"/>
      <c r="F45" s="81"/>
      <c r="G45" s="82"/>
      <c r="H45" s="78">
        <f t="shared" si="0"/>
        <v>0</v>
      </c>
      <c r="I45" s="79">
        <f t="shared" si="1"/>
        <v>0</v>
      </c>
      <c r="J45" s="79">
        <f t="shared" si="2"/>
        <v>0</v>
      </c>
      <c r="K45" s="79">
        <f t="shared" si="3"/>
        <v>0</v>
      </c>
      <c r="L45" s="79">
        <f t="shared" si="4"/>
        <v>0</v>
      </c>
    </row>
    <row r="46" spans="1:12" s="75" customFormat="1" ht="36">
      <c r="A46" s="89" t="s">
        <v>214</v>
      </c>
      <c r="B46" s="95" t="s">
        <v>131</v>
      </c>
      <c r="C46" s="83" t="s">
        <v>353</v>
      </c>
      <c r="D46" s="96">
        <v>52.32</v>
      </c>
      <c r="E46" s="97">
        <v>152</v>
      </c>
      <c r="F46" s="81">
        <v>49.84</v>
      </c>
      <c r="G46" s="82"/>
      <c r="H46" s="78">
        <f t="shared" si="0"/>
        <v>49.84</v>
      </c>
      <c r="I46" s="79">
        <f t="shared" si="1"/>
        <v>7952.64</v>
      </c>
      <c r="J46" s="79">
        <f t="shared" si="2"/>
        <v>2607.63</v>
      </c>
      <c r="K46" s="79">
        <f t="shared" si="3"/>
        <v>0</v>
      </c>
      <c r="L46" s="79">
        <f t="shared" si="4"/>
        <v>2607.63</v>
      </c>
    </row>
    <row r="47" spans="1:12" s="75" customFormat="1" ht="24">
      <c r="A47" s="89" t="s">
        <v>215</v>
      </c>
      <c r="B47" s="95" t="s">
        <v>116</v>
      </c>
      <c r="C47" s="83" t="s">
        <v>353</v>
      </c>
      <c r="D47" s="96">
        <v>40.36</v>
      </c>
      <c r="E47" s="97">
        <v>40</v>
      </c>
      <c r="F47" s="81"/>
      <c r="G47" s="82"/>
      <c r="H47" s="78">
        <f t="shared" si="0"/>
        <v>0</v>
      </c>
      <c r="I47" s="79">
        <f t="shared" si="1"/>
        <v>1614.4</v>
      </c>
      <c r="J47" s="79">
        <f t="shared" si="2"/>
        <v>0</v>
      </c>
      <c r="K47" s="79">
        <f t="shared" si="3"/>
        <v>0</v>
      </c>
      <c r="L47" s="79">
        <f t="shared" si="4"/>
        <v>0</v>
      </c>
    </row>
    <row r="48" spans="1:12" s="75" customFormat="1" ht="12">
      <c r="A48" s="91" t="s">
        <v>216</v>
      </c>
      <c r="B48" s="92" t="s">
        <v>132</v>
      </c>
      <c r="C48" s="83"/>
      <c r="D48" s="93">
        <v>0</v>
      </c>
      <c r="E48" s="101"/>
      <c r="F48" s="81"/>
      <c r="G48" s="82"/>
      <c r="H48" s="78">
        <f t="shared" si="0"/>
        <v>0</v>
      </c>
      <c r="I48" s="79">
        <f t="shared" si="1"/>
        <v>0</v>
      </c>
      <c r="J48" s="79">
        <f t="shared" si="2"/>
        <v>0</v>
      </c>
      <c r="K48" s="79">
        <f t="shared" si="3"/>
        <v>0</v>
      </c>
      <c r="L48" s="79">
        <f t="shared" si="4"/>
        <v>0</v>
      </c>
    </row>
    <row r="49" spans="1:12" s="75" customFormat="1" ht="24">
      <c r="A49" s="89" t="s">
        <v>217</v>
      </c>
      <c r="B49" s="103" t="s">
        <v>119</v>
      </c>
      <c r="C49" s="83" t="s">
        <v>355</v>
      </c>
      <c r="D49" s="96">
        <v>35.02</v>
      </c>
      <c r="E49" s="101">
        <v>25.98</v>
      </c>
      <c r="F49" s="81"/>
      <c r="G49" s="82"/>
      <c r="H49" s="78">
        <f t="shared" si="0"/>
        <v>0</v>
      </c>
      <c r="I49" s="79">
        <f t="shared" si="1"/>
        <v>909.8199999999999</v>
      </c>
      <c r="J49" s="79">
        <f t="shared" si="2"/>
        <v>0</v>
      </c>
      <c r="K49" s="79">
        <f t="shared" si="3"/>
        <v>0</v>
      </c>
      <c r="L49" s="79">
        <f t="shared" si="4"/>
        <v>0</v>
      </c>
    </row>
    <row r="50" spans="1:12" s="75" customFormat="1" ht="36">
      <c r="A50" s="89" t="s">
        <v>218</v>
      </c>
      <c r="B50" s="102" t="s">
        <v>120</v>
      </c>
      <c r="C50" s="83" t="s">
        <v>353</v>
      </c>
      <c r="D50" s="96">
        <v>94.86</v>
      </c>
      <c r="E50" s="101">
        <v>97.44</v>
      </c>
      <c r="F50" s="81"/>
      <c r="G50" s="82"/>
      <c r="H50" s="78">
        <f t="shared" si="0"/>
        <v>0</v>
      </c>
      <c r="I50" s="79">
        <f t="shared" si="1"/>
        <v>9243.16</v>
      </c>
      <c r="J50" s="79">
        <f t="shared" si="2"/>
        <v>0</v>
      </c>
      <c r="K50" s="79">
        <f t="shared" si="3"/>
        <v>0</v>
      </c>
      <c r="L50" s="79">
        <f t="shared" si="4"/>
        <v>0</v>
      </c>
    </row>
    <row r="51" spans="1:12" s="75" customFormat="1" ht="24">
      <c r="A51" s="89" t="s">
        <v>219</v>
      </c>
      <c r="B51" s="95" t="s">
        <v>121</v>
      </c>
      <c r="C51" s="83" t="s">
        <v>353</v>
      </c>
      <c r="D51" s="96">
        <v>9.38</v>
      </c>
      <c r="E51" s="101">
        <v>24.36</v>
      </c>
      <c r="F51" s="81"/>
      <c r="G51" s="82"/>
      <c r="H51" s="78">
        <f t="shared" si="0"/>
        <v>0</v>
      </c>
      <c r="I51" s="79">
        <f t="shared" si="1"/>
        <v>228.5</v>
      </c>
      <c r="J51" s="79">
        <f t="shared" si="2"/>
        <v>0</v>
      </c>
      <c r="K51" s="79">
        <f t="shared" si="3"/>
        <v>0</v>
      </c>
      <c r="L51" s="79">
        <f t="shared" si="4"/>
        <v>0</v>
      </c>
    </row>
    <row r="52" spans="1:12" s="75" customFormat="1" ht="24">
      <c r="A52" s="89" t="s">
        <v>220</v>
      </c>
      <c r="B52" s="95" t="s">
        <v>116</v>
      </c>
      <c r="C52" s="83" t="s">
        <v>353</v>
      </c>
      <c r="D52" s="96">
        <v>40.36</v>
      </c>
      <c r="E52" s="97">
        <v>24.36</v>
      </c>
      <c r="F52" s="81"/>
      <c r="G52" s="82"/>
      <c r="H52" s="78">
        <f t="shared" si="0"/>
        <v>0</v>
      </c>
      <c r="I52" s="79">
        <f t="shared" si="1"/>
        <v>983.17</v>
      </c>
      <c r="J52" s="79">
        <f t="shared" si="2"/>
        <v>0</v>
      </c>
      <c r="K52" s="79">
        <f t="shared" si="3"/>
        <v>0</v>
      </c>
      <c r="L52" s="79">
        <f t="shared" si="4"/>
        <v>0</v>
      </c>
    </row>
    <row r="53" spans="1:12" s="75" customFormat="1" ht="24">
      <c r="A53" s="89" t="s">
        <v>221</v>
      </c>
      <c r="B53" s="95" t="s">
        <v>133</v>
      </c>
      <c r="C53" s="83" t="s">
        <v>353</v>
      </c>
      <c r="D53" s="96">
        <v>38.82</v>
      </c>
      <c r="E53" s="97">
        <v>422.24</v>
      </c>
      <c r="F53" s="81"/>
      <c r="G53" s="82"/>
      <c r="H53" s="78">
        <f t="shared" si="0"/>
        <v>0</v>
      </c>
      <c r="I53" s="79">
        <f t="shared" si="1"/>
        <v>16391.359999999997</v>
      </c>
      <c r="J53" s="79">
        <f t="shared" si="2"/>
        <v>0</v>
      </c>
      <c r="K53" s="79">
        <f t="shared" si="3"/>
        <v>0</v>
      </c>
      <c r="L53" s="79">
        <f t="shared" si="4"/>
        <v>0</v>
      </c>
    </row>
    <row r="54" spans="1:12" s="75" customFormat="1" ht="12">
      <c r="A54" s="91" t="s">
        <v>222</v>
      </c>
      <c r="B54" s="92" t="s">
        <v>134</v>
      </c>
      <c r="C54" s="83"/>
      <c r="D54" s="93">
        <v>0</v>
      </c>
      <c r="E54" s="99"/>
      <c r="F54" s="81"/>
      <c r="G54" s="82"/>
      <c r="H54" s="78">
        <f t="shared" si="0"/>
        <v>0</v>
      </c>
      <c r="I54" s="79">
        <f t="shared" si="1"/>
        <v>0</v>
      </c>
      <c r="J54" s="79">
        <f t="shared" si="2"/>
        <v>0</v>
      </c>
      <c r="K54" s="79">
        <f t="shared" si="3"/>
        <v>0</v>
      </c>
      <c r="L54" s="79">
        <f t="shared" si="4"/>
        <v>0</v>
      </c>
    </row>
    <row r="55" spans="1:12" s="75" customFormat="1" ht="24">
      <c r="A55" s="89" t="s">
        <v>223</v>
      </c>
      <c r="B55" s="103" t="s">
        <v>119</v>
      </c>
      <c r="C55" s="83" t="s">
        <v>355</v>
      </c>
      <c r="D55" s="96">
        <v>35.02</v>
      </c>
      <c r="E55" s="101">
        <v>11.87</v>
      </c>
      <c r="F55" s="81">
        <v>4.28</v>
      </c>
      <c r="G55" s="82"/>
      <c r="H55" s="78">
        <f t="shared" si="0"/>
        <v>4.28</v>
      </c>
      <c r="I55" s="79">
        <f aca="true" t="shared" si="5" ref="I55:I81">E55*D55</f>
        <v>415.6874</v>
      </c>
      <c r="J55" s="79">
        <f aca="true" t="shared" si="6" ref="J55:J81">F55*D55</f>
        <v>149.8856</v>
      </c>
      <c r="K55" s="79">
        <f aca="true" t="shared" si="7" ref="K55:K81">D55*G55</f>
        <v>0</v>
      </c>
      <c r="L55" s="79">
        <f>K55+J55</f>
        <v>149.8856</v>
      </c>
    </row>
    <row r="56" spans="1:12" s="75" customFormat="1" ht="36">
      <c r="A56" s="89" t="s">
        <v>224</v>
      </c>
      <c r="B56" s="102" t="s">
        <v>120</v>
      </c>
      <c r="C56" s="83" t="s">
        <v>353</v>
      </c>
      <c r="D56" s="96">
        <v>94.86</v>
      </c>
      <c r="E56" s="101">
        <v>53.69</v>
      </c>
      <c r="F56" s="81">
        <v>26.8</v>
      </c>
      <c r="G56" s="82"/>
      <c r="H56" s="78">
        <f t="shared" si="0"/>
        <v>26.8</v>
      </c>
      <c r="I56" s="79">
        <f t="shared" si="5"/>
        <v>5093.033399999999</v>
      </c>
      <c r="J56" s="79">
        <f t="shared" si="6"/>
        <v>2542.248</v>
      </c>
      <c r="K56" s="79">
        <f t="shared" si="7"/>
        <v>0</v>
      </c>
      <c r="L56" s="79">
        <f t="shared" si="4"/>
        <v>2542.248</v>
      </c>
    </row>
    <row r="57" spans="1:12" s="75" customFormat="1" ht="24">
      <c r="A57" s="89" t="s">
        <v>225</v>
      </c>
      <c r="B57" s="95" t="s">
        <v>135</v>
      </c>
      <c r="C57" s="83" t="s">
        <v>353</v>
      </c>
      <c r="D57" s="96">
        <v>52.32</v>
      </c>
      <c r="E57" s="97">
        <v>225.6</v>
      </c>
      <c r="F57" s="81">
        <v>87.54</v>
      </c>
      <c r="G57" s="82"/>
      <c r="H57" s="78">
        <f t="shared" si="0"/>
        <v>87.54</v>
      </c>
      <c r="I57" s="79">
        <f t="shared" si="5"/>
        <v>11803.392</v>
      </c>
      <c r="J57" s="79">
        <f t="shared" si="6"/>
        <v>4580.0928</v>
      </c>
      <c r="K57" s="79">
        <f t="shared" si="7"/>
        <v>0</v>
      </c>
      <c r="L57" s="79">
        <f>K57+J57</f>
        <v>4580.0928</v>
      </c>
    </row>
    <row r="58" spans="1:12" s="75" customFormat="1" ht="48">
      <c r="A58" s="89" t="s">
        <v>226</v>
      </c>
      <c r="B58" s="95" t="s">
        <v>126</v>
      </c>
      <c r="C58" s="83" t="s">
        <v>358</v>
      </c>
      <c r="D58" s="96">
        <v>2744.59</v>
      </c>
      <c r="E58" s="101">
        <v>4.88</v>
      </c>
      <c r="F58" s="81">
        <v>5.82</v>
      </c>
      <c r="G58" s="82"/>
      <c r="H58" s="78">
        <f t="shared" si="0"/>
        <v>5.82</v>
      </c>
      <c r="I58" s="79">
        <f t="shared" si="5"/>
        <v>13393.5992</v>
      </c>
      <c r="J58" s="79">
        <f t="shared" si="6"/>
        <v>15973.513800000002</v>
      </c>
      <c r="K58" s="79">
        <f t="shared" si="7"/>
        <v>0</v>
      </c>
      <c r="L58" s="79">
        <f>K58+J58</f>
        <v>15973.513800000002</v>
      </c>
    </row>
    <row r="59" spans="1:12" s="75" customFormat="1" ht="60">
      <c r="A59" s="89" t="s">
        <v>227</v>
      </c>
      <c r="B59" s="95" t="s">
        <v>136</v>
      </c>
      <c r="C59" s="83" t="s">
        <v>355</v>
      </c>
      <c r="D59" s="96">
        <v>97.34</v>
      </c>
      <c r="E59" s="101">
        <v>36</v>
      </c>
      <c r="F59" s="81">
        <v>13.68</v>
      </c>
      <c r="G59" s="82"/>
      <c r="H59" s="78">
        <f t="shared" si="0"/>
        <v>13.68</v>
      </c>
      <c r="I59" s="79">
        <f t="shared" si="5"/>
        <v>3504.2400000000002</v>
      </c>
      <c r="J59" s="79">
        <f t="shared" si="6"/>
        <v>1331.6112</v>
      </c>
      <c r="K59" s="79">
        <f t="shared" si="7"/>
        <v>0</v>
      </c>
      <c r="L59" s="79">
        <f>K59+J59</f>
        <v>1331.6112</v>
      </c>
    </row>
    <row r="60" spans="1:12" s="75" customFormat="1" ht="24">
      <c r="A60" s="89" t="s">
        <v>228</v>
      </c>
      <c r="B60" s="95" t="s">
        <v>121</v>
      </c>
      <c r="C60" s="83" t="s">
        <v>353</v>
      </c>
      <c r="D60" s="96">
        <v>9.38</v>
      </c>
      <c r="E60" s="101">
        <v>451.2</v>
      </c>
      <c r="F60" s="81">
        <v>91.7</v>
      </c>
      <c r="G60" s="82"/>
      <c r="H60" s="78">
        <f t="shared" si="0"/>
        <v>91.7</v>
      </c>
      <c r="I60" s="79">
        <f t="shared" si="5"/>
        <v>4232.256</v>
      </c>
      <c r="J60" s="79">
        <f t="shared" si="6"/>
        <v>860.1460000000001</v>
      </c>
      <c r="K60" s="79">
        <f t="shared" si="7"/>
        <v>0</v>
      </c>
      <c r="L60" s="79">
        <f>K60+J60</f>
        <v>860.1460000000001</v>
      </c>
    </row>
    <row r="61" spans="1:12" s="75" customFormat="1" ht="24">
      <c r="A61" s="89" t="s">
        <v>229</v>
      </c>
      <c r="B61" s="95" t="s">
        <v>116</v>
      </c>
      <c r="C61" s="83" t="s">
        <v>353</v>
      </c>
      <c r="D61" s="96">
        <v>40.36</v>
      </c>
      <c r="E61" s="101">
        <v>451.2</v>
      </c>
      <c r="F61" s="81">
        <v>91.7</v>
      </c>
      <c r="G61" s="82"/>
      <c r="H61" s="78">
        <f t="shared" si="0"/>
        <v>91.7</v>
      </c>
      <c r="I61" s="79">
        <f t="shared" si="5"/>
        <v>18210.432</v>
      </c>
      <c r="J61" s="79">
        <f t="shared" si="6"/>
        <v>3701.012</v>
      </c>
      <c r="K61" s="79">
        <f t="shared" si="7"/>
        <v>0</v>
      </c>
      <c r="L61" s="79">
        <f aca="true" t="shared" si="8" ref="L61:L124">K61+J61</f>
        <v>3701.012</v>
      </c>
    </row>
    <row r="62" spans="1:12" s="75" customFormat="1" ht="24">
      <c r="A62" s="89" t="s">
        <v>230</v>
      </c>
      <c r="B62" s="95" t="s">
        <v>137</v>
      </c>
      <c r="C62" s="83" t="s">
        <v>353</v>
      </c>
      <c r="D62" s="96">
        <v>119.38</v>
      </c>
      <c r="E62" s="97">
        <v>100</v>
      </c>
      <c r="F62" s="81">
        <v>44</v>
      </c>
      <c r="G62" s="82"/>
      <c r="H62" s="78">
        <f t="shared" si="0"/>
        <v>44</v>
      </c>
      <c r="I62" s="79">
        <f t="shared" si="5"/>
        <v>11938</v>
      </c>
      <c r="J62" s="79">
        <f t="shared" si="6"/>
        <v>5252.719999999999</v>
      </c>
      <c r="K62" s="79">
        <f t="shared" si="7"/>
        <v>0</v>
      </c>
      <c r="L62" s="79">
        <f t="shared" si="8"/>
        <v>5252.719999999999</v>
      </c>
    </row>
    <row r="63" spans="1:12" s="75" customFormat="1" ht="36">
      <c r="A63" s="89" t="s">
        <v>231</v>
      </c>
      <c r="B63" s="95" t="s">
        <v>138</v>
      </c>
      <c r="C63" s="83" t="s">
        <v>353</v>
      </c>
      <c r="D63" s="96">
        <v>76.5</v>
      </c>
      <c r="E63" s="97">
        <v>100</v>
      </c>
      <c r="F63" s="81"/>
      <c r="G63" s="82"/>
      <c r="H63" s="78">
        <f t="shared" si="0"/>
        <v>0</v>
      </c>
      <c r="I63" s="79">
        <f t="shared" si="5"/>
        <v>7650</v>
      </c>
      <c r="J63" s="79">
        <f t="shared" si="6"/>
        <v>0</v>
      </c>
      <c r="K63" s="79">
        <f t="shared" si="7"/>
        <v>0</v>
      </c>
      <c r="L63" s="79">
        <f t="shared" si="8"/>
        <v>0</v>
      </c>
    </row>
    <row r="64" spans="1:12" s="75" customFormat="1" ht="24">
      <c r="A64" s="89" t="s">
        <v>232</v>
      </c>
      <c r="B64" s="95" t="s">
        <v>139</v>
      </c>
      <c r="C64" s="83" t="s">
        <v>353</v>
      </c>
      <c r="D64" s="96">
        <v>46.36</v>
      </c>
      <c r="E64" s="97">
        <v>100</v>
      </c>
      <c r="F64" s="81">
        <v>40</v>
      </c>
      <c r="G64" s="82"/>
      <c r="H64" s="78">
        <f t="shared" si="0"/>
        <v>40</v>
      </c>
      <c r="I64" s="79">
        <f t="shared" si="5"/>
        <v>4636</v>
      </c>
      <c r="J64" s="79">
        <f t="shared" si="6"/>
        <v>1854.4</v>
      </c>
      <c r="K64" s="79">
        <f t="shared" si="7"/>
        <v>0</v>
      </c>
      <c r="L64" s="79">
        <f t="shared" si="8"/>
        <v>1854.4</v>
      </c>
    </row>
    <row r="65" spans="1:12" s="75" customFormat="1" ht="36">
      <c r="A65" s="89" t="s">
        <v>233</v>
      </c>
      <c r="B65" s="103" t="s">
        <v>140</v>
      </c>
      <c r="C65" s="83" t="s">
        <v>357</v>
      </c>
      <c r="D65" s="104">
        <v>6.15</v>
      </c>
      <c r="E65" s="105">
        <v>100</v>
      </c>
      <c r="F65" s="81"/>
      <c r="G65" s="82"/>
      <c r="H65" s="78">
        <f t="shared" si="0"/>
        <v>0</v>
      </c>
      <c r="I65" s="79">
        <f t="shared" si="5"/>
        <v>615</v>
      </c>
      <c r="J65" s="79">
        <f t="shared" si="6"/>
        <v>0</v>
      </c>
      <c r="K65" s="79">
        <f t="shared" si="7"/>
        <v>0</v>
      </c>
      <c r="L65" s="79">
        <f t="shared" si="8"/>
        <v>0</v>
      </c>
    </row>
    <row r="66" spans="1:12" s="75" customFormat="1" ht="36">
      <c r="A66" s="89" t="s">
        <v>234</v>
      </c>
      <c r="B66" s="95" t="s">
        <v>141</v>
      </c>
      <c r="C66" s="83" t="s">
        <v>356</v>
      </c>
      <c r="D66" s="96">
        <v>118.38</v>
      </c>
      <c r="E66" s="101">
        <v>10</v>
      </c>
      <c r="F66" s="81"/>
      <c r="G66" s="82"/>
      <c r="H66" s="78">
        <f t="shared" si="0"/>
        <v>0</v>
      </c>
      <c r="I66" s="79">
        <f t="shared" si="5"/>
        <v>1183.8</v>
      </c>
      <c r="J66" s="79">
        <f t="shared" si="6"/>
        <v>0</v>
      </c>
      <c r="K66" s="79">
        <f t="shared" si="7"/>
        <v>0</v>
      </c>
      <c r="L66" s="79">
        <f t="shared" si="8"/>
        <v>0</v>
      </c>
    </row>
    <row r="67" spans="1:12" s="75" customFormat="1" ht="48">
      <c r="A67" s="89" t="s">
        <v>235</v>
      </c>
      <c r="B67" s="95" t="s">
        <v>142</v>
      </c>
      <c r="C67" s="83" t="s">
        <v>360</v>
      </c>
      <c r="D67" s="96">
        <v>100.9</v>
      </c>
      <c r="E67" s="101">
        <v>6</v>
      </c>
      <c r="F67" s="81"/>
      <c r="G67" s="82"/>
      <c r="H67" s="78">
        <f t="shared" si="0"/>
        <v>0</v>
      </c>
      <c r="I67" s="79">
        <f t="shared" si="5"/>
        <v>605.4000000000001</v>
      </c>
      <c r="J67" s="79">
        <f t="shared" si="6"/>
        <v>0</v>
      </c>
      <c r="K67" s="79">
        <f t="shared" si="7"/>
        <v>0</v>
      </c>
      <c r="L67" s="79">
        <f t="shared" si="8"/>
        <v>0</v>
      </c>
    </row>
    <row r="68" spans="1:12" s="75" customFormat="1" ht="48">
      <c r="A68" s="89" t="s">
        <v>236</v>
      </c>
      <c r="B68" s="95" t="s">
        <v>143</v>
      </c>
      <c r="C68" s="83" t="s">
        <v>359</v>
      </c>
      <c r="D68" s="96">
        <v>201.52</v>
      </c>
      <c r="E68" s="101">
        <v>10</v>
      </c>
      <c r="F68" s="81"/>
      <c r="G68" s="82"/>
      <c r="H68" s="78">
        <f t="shared" si="0"/>
        <v>0</v>
      </c>
      <c r="I68" s="79">
        <f t="shared" si="5"/>
        <v>2015.2</v>
      </c>
      <c r="J68" s="79">
        <f t="shared" si="6"/>
        <v>0</v>
      </c>
      <c r="K68" s="79">
        <f t="shared" si="7"/>
        <v>0</v>
      </c>
      <c r="L68" s="79">
        <f t="shared" si="8"/>
        <v>0</v>
      </c>
    </row>
    <row r="69" spans="1:12" s="75" customFormat="1" ht="36">
      <c r="A69" s="89" t="s">
        <v>237</v>
      </c>
      <c r="B69" s="95" t="s">
        <v>144</v>
      </c>
      <c r="C69" s="83" t="s">
        <v>356</v>
      </c>
      <c r="D69" s="96">
        <v>17.5</v>
      </c>
      <c r="E69" s="101">
        <v>6</v>
      </c>
      <c r="F69" s="81"/>
      <c r="G69" s="82"/>
      <c r="H69" s="78">
        <f t="shared" si="0"/>
        <v>0</v>
      </c>
      <c r="I69" s="79">
        <f t="shared" si="5"/>
        <v>105</v>
      </c>
      <c r="J69" s="79">
        <f t="shared" si="6"/>
        <v>0</v>
      </c>
      <c r="K69" s="79">
        <f t="shared" si="7"/>
        <v>0</v>
      </c>
      <c r="L69" s="79">
        <f t="shared" si="8"/>
        <v>0</v>
      </c>
    </row>
    <row r="70" spans="1:12" s="75" customFormat="1" ht="36">
      <c r="A70" s="89" t="s">
        <v>238</v>
      </c>
      <c r="B70" s="103" t="s">
        <v>145</v>
      </c>
      <c r="C70" s="83" t="s">
        <v>357</v>
      </c>
      <c r="D70" s="104">
        <v>13.74</v>
      </c>
      <c r="E70" s="80">
        <v>100</v>
      </c>
      <c r="F70" s="81"/>
      <c r="G70" s="82"/>
      <c r="H70" s="78">
        <f t="shared" si="0"/>
        <v>0</v>
      </c>
      <c r="I70" s="79">
        <f t="shared" si="5"/>
        <v>1374</v>
      </c>
      <c r="J70" s="79">
        <f t="shared" si="6"/>
        <v>0</v>
      </c>
      <c r="K70" s="79">
        <f t="shared" si="7"/>
        <v>0</v>
      </c>
      <c r="L70" s="79">
        <f t="shared" si="8"/>
        <v>0</v>
      </c>
    </row>
    <row r="71" spans="1:12" s="75" customFormat="1" ht="36">
      <c r="A71" s="89" t="s">
        <v>239</v>
      </c>
      <c r="B71" s="95" t="s">
        <v>146</v>
      </c>
      <c r="C71" s="83" t="s">
        <v>357</v>
      </c>
      <c r="D71" s="96">
        <v>25.17</v>
      </c>
      <c r="E71" s="101">
        <v>30</v>
      </c>
      <c r="F71" s="81"/>
      <c r="G71" s="82"/>
      <c r="H71" s="78">
        <f t="shared" si="0"/>
        <v>0</v>
      </c>
      <c r="I71" s="79">
        <f t="shared" si="5"/>
        <v>755.1</v>
      </c>
      <c r="J71" s="79">
        <f t="shared" si="6"/>
        <v>0</v>
      </c>
      <c r="K71" s="79">
        <f t="shared" si="7"/>
        <v>0</v>
      </c>
      <c r="L71" s="79">
        <f t="shared" si="8"/>
        <v>0</v>
      </c>
    </row>
    <row r="72" spans="1:12" s="75" customFormat="1" ht="48">
      <c r="A72" s="89" t="s">
        <v>240</v>
      </c>
      <c r="B72" s="102" t="s">
        <v>147</v>
      </c>
      <c r="C72" s="83" t="s">
        <v>357</v>
      </c>
      <c r="D72" s="96">
        <v>33.7</v>
      </c>
      <c r="E72" s="101">
        <v>40</v>
      </c>
      <c r="F72" s="81"/>
      <c r="G72" s="82"/>
      <c r="H72" s="78">
        <f t="shared" si="0"/>
        <v>0</v>
      </c>
      <c r="I72" s="79">
        <f t="shared" si="5"/>
        <v>1348</v>
      </c>
      <c r="J72" s="79">
        <f t="shared" si="6"/>
        <v>0</v>
      </c>
      <c r="K72" s="79">
        <f t="shared" si="7"/>
        <v>0</v>
      </c>
      <c r="L72" s="79">
        <f t="shared" si="8"/>
        <v>0</v>
      </c>
    </row>
    <row r="73" spans="1:12" s="75" customFormat="1" ht="36">
      <c r="A73" s="89" t="s">
        <v>241</v>
      </c>
      <c r="B73" s="95" t="s">
        <v>148</v>
      </c>
      <c r="C73" s="83" t="s">
        <v>356</v>
      </c>
      <c r="D73" s="96">
        <v>69.37</v>
      </c>
      <c r="E73" s="101">
        <v>12</v>
      </c>
      <c r="F73" s="81"/>
      <c r="G73" s="82"/>
      <c r="H73" s="78">
        <f t="shared" si="0"/>
        <v>0</v>
      </c>
      <c r="I73" s="79">
        <f t="shared" si="5"/>
        <v>832.44</v>
      </c>
      <c r="J73" s="79">
        <f t="shared" si="6"/>
        <v>0</v>
      </c>
      <c r="K73" s="79">
        <f t="shared" si="7"/>
        <v>0</v>
      </c>
      <c r="L73" s="79">
        <f t="shared" si="8"/>
        <v>0</v>
      </c>
    </row>
    <row r="74" spans="1:12" s="75" customFormat="1" ht="48">
      <c r="A74" s="89" t="s">
        <v>242</v>
      </c>
      <c r="B74" s="95" t="s">
        <v>149</v>
      </c>
      <c r="C74" s="83" t="s">
        <v>356</v>
      </c>
      <c r="D74" s="96">
        <v>90.03</v>
      </c>
      <c r="E74" s="101">
        <v>4</v>
      </c>
      <c r="F74" s="81"/>
      <c r="G74" s="82"/>
      <c r="H74" s="78">
        <f aca="true" t="shared" si="9" ref="H74:H137">G74+F74</f>
        <v>0</v>
      </c>
      <c r="I74" s="79">
        <f t="shared" si="5"/>
        <v>360.12</v>
      </c>
      <c r="J74" s="79">
        <f t="shared" si="6"/>
        <v>0</v>
      </c>
      <c r="K74" s="79">
        <f t="shared" si="7"/>
        <v>0</v>
      </c>
      <c r="L74" s="79">
        <f t="shared" si="8"/>
        <v>0</v>
      </c>
    </row>
    <row r="75" spans="1:12" s="75" customFormat="1" ht="36">
      <c r="A75" s="89" t="s">
        <v>243</v>
      </c>
      <c r="B75" s="95" t="s">
        <v>150</v>
      </c>
      <c r="C75" s="83" t="s">
        <v>356</v>
      </c>
      <c r="D75" s="96">
        <v>94.92</v>
      </c>
      <c r="E75" s="101">
        <v>4</v>
      </c>
      <c r="F75" s="81"/>
      <c r="G75" s="82"/>
      <c r="H75" s="78">
        <f t="shared" si="9"/>
        <v>0</v>
      </c>
      <c r="I75" s="79">
        <f t="shared" si="5"/>
        <v>379.68</v>
      </c>
      <c r="J75" s="79">
        <f t="shared" si="6"/>
        <v>0</v>
      </c>
      <c r="K75" s="79">
        <f t="shared" si="7"/>
        <v>0</v>
      </c>
      <c r="L75" s="79">
        <f t="shared" si="8"/>
        <v>0</v>
      </c>
    </row>
    <row r="76" spans="1:12" s="75" customFormat="1" ht="36">
      <c r="A76" s="89" t="s">
        <v>244</v>
      </c>
      <c r="B76" s="102" t="s">
        <v>151</v>
      </c>
      <c r="C76" s="83" t="s">
        <v>356</v>
      </c>
      <c r="D76" s="96">
        <v>100.88</v>
      </c>
      <c r="E76" s="101">
        <v>4</v>
      </c>
      <c r="F76" s="81"/>
      <c r="G76" s="82"/>
      <c r="H76" s="78">
        <f t="shared" si="9"/>
        <v>0</v>
      </c>
      <c r="I76" s="79">
        <f t="shared" si="5"/>
        <v>403.52</v>
      </c>
      <c r="J76" s="79">
        <f t="shared" si="6"/>
        <v>0</v>
      </c>
      <c r="K76" s="79">
        <f t="shared" si="7"/>
        <v>0</v>
      </c>
      <c r="L76" s="79">
        <f t="shared" si="8"/>
        <v>0</v>
      </c>
    </row>
    <row r="77" spans="1:12" s="75" customFormat="1" ht="36">
      <c r="A77" s="89" t="s">
        <v>245</v>
      </c>
      <c r="B77" s="95" t="s">
        <v>152</v>
      </c>
      <c r="C77" s="83" t="s">
        <v>356</v>
      </c>
      <c r="D77" s="96">
        <v>134.22</v>
      </c>
      <c r="E77" s="101">
        <v>4</v>
      </c>
      <c r="F77" s="81"/>
      <c r="G77" s="82"/>
      <c r="H77" s="78">
        <f t="shared" si="9"/>
        <v>0</v>
      </c>
      <c r="I77" s="79">
        <f t="shared" si="5"/>
        <v>536.88</v>
      </c>
      <c r="J77" s="79">
        <f t="shared" si="6"/>
        <v>0</v>
      </c>
      <c r="K77" s="79">
        <f t="shared" si="7"/>
        <v>0</v>
      </c>
      <c r="L77" s="79">
        <f t="shared" si="8"/>
        <v>0</v>
      </c>
    </row>
    <row r="78" spans="1:12" s="75" customFormat="1" ht="48">
      <c r="A78" s="89" t="s">
        <v>246</v>
      </c>
      <c r="B78" s="95" t="s">
        <v>153</v>
      </c>
      <c r="C78" s="83" t="s">
        <v>356</v>
      </c>
      <c r="D78" s="96">
        <v>311.79</v>
      </c>
      <c r="E78" s="101">
        <v>4</v>
      </c>
      <c r="F78" s="81"/>
      <c r="G78" s="82"/>
      <c r="H78" s="78">
        <f t="shared" si="9"/>
        <v>0</v>
      </c>
      <c r="I78" s="79">
        <f t="shared" si="5"/>
        <v>1247.16</v>
      </c>
      <c r="J78" s="79">
        <f t="shared" si="6"/>
        <v>0</v>
      </c>
      <c r="K78" s="79">
        <f t="shared" si="7"/>
        <v>0</v>
      </c>
      <c r="L78" s="79">
        <f t="shared" si="8"/>
        <v>0</v>
      </c>
    </row>
    <row r="79" spans="1:12" s="75" customFormat="1" ht="36">
      <c r="A79" s="89" t="s">
        <v>247</v>
      </c>
      <c r="B79" s="102" t="s">
        <v>154</v>
      </c>
      <c r="C79" s="83" t="s">
        <v>356</v>
      </c>
      <c r="D79" s="96">
        <v>415.4</v>
      </c>
      <c r="E79" s="101">
        <v>4</v>
      </c>
      <c r="F79" s="81"/>
      <c r="G79" s="82"/>
      <c r="H79" s="78">
        <f t="shared" si="9"/>
        <v>0</v>
      </c>
      <c r="I79" s="79">
        <f t="shared" si="5"/>
        <v>1661.6</v>
      </c>
      <c r="J79" s="79">
        <f t="shared" si="6"/>
        <v>0</v>
      </c>
      <c r="K79" s="79">
        <f t="shared" si="7"/>
        <v>0</v>
      </c>
      <c r="L79" s="79">
        <f t="shared" si="8"/>
        <v>0</v>
      </c>
    </row>
    <row r="80" spans="1:12" s="75" customFormat="1" ht="36">
      <c r="A80" s="89" t="s">
        <v>248</v>
      </c>
      <c r="B80" s="95" t="s">
        <v>155</v>
      </c>
      <c r="C80" s="83" t="s">
        <v>356</v>
      </c>
      <c r="D80" s="96">
        <v>87.52</v>
      </c>
      <c r="E80" s="101">
        <v>2</v>
      </c>
      <c r="F80" s="81"/>
      <c r="G80" s="82"/>
      <c r="H80" s="78">
        <f t="shared" si="9"/>
        <v>0</v>
      </c>
      <c r="I80" s="79">
        <f t="shared" si="5"/>
        <v>175.04</v>
      </c>
      <c r="J80" s="79">
        <f t="shared" si="6"/>
        <v>0</v>
      </c>
      <c r="K80" s="79">
        <f t="shared" si="7"/>
        <v>0</v>
      </c>
      <c r="L80" s="79">
        <f t="shared" si="8"/>
        <v>0</v>
      </c>
    </row>
    <row r="81" spans="1:12" s="75" customFormat="1" ht="24">
      <c r="A81" s="89" t="s">
        <v>249</v>
      </c>
      <c r="B81" s="95" t="s">
        <v>156</v>
      </c>
      <c r="C81" s="83" t="s">
        <v>356</v>
      </c>
      <c r="D81" s="96">
        <v>177.44</v>
      </c>
      <c r="E81" s="101">
        <v>8</v>
      </c>
      <c r="F81" s="81"/>
      <c r="G81" s="82"/>
      <c r="H81" s="78">
        <f t="shared" si="9"/>
        <v>0</v>
      </c>
      <c r="I81" s="79">
        <f t="shared" si="5"/>
        <v>1419.52</v>
      </c>
      <c r="J81" s="79">
        <f t="shared" si="6"/>
        <v>0</v>
      </c>
      <c r="K81" s="79">
        <f t="shared" si="7"/>
        <v>0</v>
      </c>
      <c r="L81" s="79">
        <f t="shared" si="8"/>
        <v>0</v>
      </c>
    </row>
    <row r="82" spans="1:12" s="75" customFormat="1" ht="12">
      <c r="A82" s="106" t="s">
        <v>250</v>
      </c>
      <c r="B82" s="107" t="s">
        <v>157</v>
      </c>
      <c r="C82" s="83"/>
      <c r="D82" s="108">
        <v>0</v>
      </c>
      <c r="E82" s="109"/>
      <c r="F82" s="81"/>
      <c r="G82" s="82"/>
      <c r="H82" s="78">
        <f t="shared" si="9"/>
        <v>0</v>
      </c>
      <c r="I82" s="79">
        <f aca="true" t="shared" si="10" ref="I82:I122">ROUNDUP((E82*D82),2)</f>
        <v>0</v>
      </c>
      <c r="J82" s="79">
        <f aca="true" t="shared" si="11" ref="J82:J122">ROUNDUP((F82*D82),2)</f>
        <v>0</v>
      </c>
      <c r="K82" s="79">
        <f aca="true" t="shared" si="12" ref="K82:K122">ROUNDUP((D82*G82),2)</f>
        <v>0</v>
      </c>
      <c r="L82" s="79">
        <f t="shared" si="8"/>
        <v>0</v>
      </c>
    </row>
    <row r="83" spans="1:12" s="75" customFormat="1" ht="24">
      <c r="A83" s="110" t="s">
        <v>251</v>
      </c>
      <c r="B83" s="103" t="s">
        <v>158</v>
      </c>
      <c r="C83" s="83" t="s">
        <v>355</v>
      </c>
      <c r="D83" s="104">
        <v>35.02</v>
      </c>
      <c r="E83" s="80">
        <v>24</v>
      </c>
      <c r="F83" s="81"/>
      <c r="G83" s="82"/>
      <c r="H83" s="78">
        <f t="shared" si="9"/>
        <v>0</v>
      </c>
      <c r="I83" s="79">
        <f t="shared" si="10"/>
        <v>840.48</v>
      </c>
      <c r="J83" s="79">
        <f t="shared" si="11"/>
        <v>0</v>
      </c>
      <c r="K83" s="79">
        <f t="shared" si="12"/>
        <v>0</v>
      </c>
      <c r="L83" s="79">
        <f t="shared" si="8"/>
        <v>0</v>
      </c>
    </row>
    <row r="84" spans="1:12" s="75" customFormat="1" ht="24">
      <c r="A84" s="110" t="s">
        <v>252</v>
      </c>
      <c r="B84" s="95" t="s">
        <v>135</v>
      </c>
      <c r="C84" s="83" t="s">
        <v>353</v>
      </c>
      <c r="D84" s="96">
        <v>52.32</v>
      </c>
      <c r="E84" s="97">
        <v>36</v>
      </c>
      <c r="F84" s="81"/>
      <c r="G84" s="82"/>
      <c r="H84" s="78">
        <f t="shared" si="9"/>
        <v>0</v>
      </c>
      <c r="I84" s="79">
        <f t="shared" si="10"/>
        <v>1883.52</v>
      </c>
      <c r="J84" s="79">
        <f t="shared" si="11"/>
        <v>0</v>
      </c>
      <c r="K84" s="79">
        <f t="shared" si="12"/>
        <v>0</v>
      </c>
      <c r="L84" s="79">
        <f t="shared" si="8"/>
        <v>0</v>
      </c>
    </row>
    <row r="85" spans="1:12" s="75" customFormat="1" ht="24">
      <c r="A85" s="110" t="s">
        <v>253</v>
      </c>
      <c r="B85" s="95" t="s">
        <v>121</v>
      </c>
      <c r="C85" s="83" t="s">
        <v>353</v>
      </c>
      <c r="D85" s="96">
        <v>9.38</v>
      </c>
      <c r="E85" s="101">
        <v>36</v>
      </c>
      <c r="F85" s="81"/>
      <c r="G85" s="82"/>
      <c r="H85" s="78">
        <f t="shared" si="9"/>
        <v>0</v>
      </c>
      <c r="I85" s="79">
        <f t="shared" si="10"/>
        <v>337.68</v>
      </c>
      <c r="J85" s="79">
        <f t="shared" si="11"/>
        <v>0</v>
      </c>
      <c r="K85" s="79">
        <f t="shared" si="12"/>
        <v>0</v>
      </c>
      <c r="L85" s="79">
        <f t="shared" si="8"/>
        <v>0</v>
      </c>
    </row>
    <row r="86" spans="1:12" s="75" customFormat="1" ht="24">
      <c r="A86" s="110" t="s">
        <v>254</v>
      </c>
      <c r="B86" s="95" t="s">
        <v>116</v>
      </c>
      <c r="C86" s="83" t="s">
        <v>353</v>
      </c>
      <c r="D86" s="96">
        <v>40.36</v>
      </c>
      <c r="E86" s="101">
        <v>36</v>
      </c>
      <c r="F86" s="81"/>
      <c r="G86" s="82"/>
      <c r="H86" s="78">
        <f t="shared" si="9"/>
        <v>0</v>
      </c>
      <c r="I86" s="79">
        <f t="shared" si="10"/>
        <v>1452.96</v>
      </c>
      <c r="J86" s="79">
        <f t="shared" si="11"/>
        <v>0</v>
      </c>
      <c r="K86" s="79">
        <f t="shared" si="12"/>
        <v>0</v>
      </c>
      <c r="L86" s="79">
        <f t="shared" si="8"/>
        <v>0</v>
      </c>
    </row>
    <row r="87" spans="1:12" s="75" customFormat="1" ht="24">
      <c r="A87" s="110" t="s">
        <v>255</v>
      </c>
      <c r="B87" s="95" t="s">
        <v>137</v>
      </c>
      <c r="C87" s="83" t="s">
        <v>353</v>
      </c>
      <c r="D87" s="96">
        <v>119.38</v>
      </c>
      <c r="E87" s="97">
        <v>12</v>
      </c>
      <c r="F87" s="81"/>
      <c r="G87" s="82"/>
      <c r="H87" s="78">
        <f t="shared" si="9"/>
        <v>0</v>
      </c>
      <c r="I87" s="79">
        <f t="shared" si="10"/>
        <v>1432.56</v>
      </c>
      <c r="J87" s="79">
        <f t="shared" si="11"/>
        <v>0</v>
      </c>
      <c r="K87" s="79">
        <f t="shared" si="12"/>
        <v>0</v>
      </c>
      <c r="L87" s="79">
        <f t="shared" si="8"/>
        <v>0</v>
      </c>
    </row>
    <row r="88" spans="1:12" s="75" customFormat="1" ht="48">
      <c r="A88" s="110" t="s">
        <v>256</v>
      </c>
      <c r="B88" s="102" t="s">
        <v>147</v>
      </c>
      <c r="C88" s="83" t="s">
        <v>357</v>
      </c>
      <c r="D88" s="96">
        <v>33.7</v>
      </c>
      <c r="E88" s="101">
        <v>20</v>
      </c>
      <c r="F88" s="81"/>
      <c r="G88" s="82"/>
      <c r="H88" s="78">
        <f t="shared" si="9"/>
        <v>0</v>
      </c>
      <c r="I88" s="79">
        <f t="shared" si="10"/>
        <v>674</v>
      </c>
      <c r="J88" s="79">
        <f t="shared" si="11"/>
        <v>0</v>
      </c>
      <c r="K88" s="79">
        <f t="shared" si="12"/>
        <v>0</v>
      </c>
      <c r="L88" s="79">
        <f t="shared" si="8"/>
        <v>0</v>
      </c>
    </row>
    <row r="89" spans="1:12" s="75" customFormat="1" ht="12">
      <c r="A89" s="91" t="s">
        <v>257</v>
      </c>
      <c r="B89" s="92" t="s">
        <v>159</v>
      </c>
      <c r="C89" s="83"/>
      <c r="D89" s="104">
        <v>0</v>
      </c>
      <c r="E89" s="97"/>
      <c r="F89" s="81"/>
      <c r="G89" s="82"/>
      <c r="H89" s="78">
        <f t="shared" si="9"/>
        <v>0</v>
      </c>
      <c r="I89" s="79">
        <f t="shared" si="10"/>
        <v>0</v>
      </c>
      <c r="J89" s="79">
        <f t="shared" si="11"/>
        <v>0</v>
      </c>
      <c r="K89" s="79">
        <f t="shared" si="12"/>
        <v>0</v>
      </c>
      <c r="L89" s="79">
        <f t="shared" si="8"/>
        <v>0</v>
      </c>
    </row>
    <row r="90" spans="1:12" s="75" customFormat="1" ht="24">
      <c r="A90" s="89" t="s">
        <v>258</v>
      </c>
      <c r="B90" s="103" t="s">
        <v>158</v>
      </c>
      <c r="C90" s="83" t="s">
        <v>355</v>
      </c>
      <c r="D90" s="96">
        <v>35.02</v>
      </c>
      <c r="E90" s="101">
        <v>4.48</v>
      </c>
      <c r="F90" s="81">
        <v>9.7</v>
      </c>
      <c r="G90" s="82"/>
      <c r="H90" s="78">
        <f t="shared" si="9"/>
        <v>9.7</v>
      </c>
      <c r="I90" s="79">
        <f t="shared" si="10"/>
        <v>156.89</v>
      </c>
      <c r="J90" s="79">
        <f t="shared" si="11"/>
        <v>339.7</v>
      </c>
      <c r="K90" s="79">
        <f t="shared" si="12"/>
        <v>0</v>
      </c>
      <c r="L90" s="79">
        <f t="shared" si="8"/>
        <v>339.7</v>
      </c>
    </row>
    <row r="91" spans="1:12" s="75" customFormat="1" ht="48">
      <c r="A91" s="89" t="s">
        <v>259</v>
      </c>
      <c r="B91" s="95" t="s">
        <v>126</v>
      </c>
      <c r="C91" s="83" t="s">
        <v>358</v>
      </c>
      <c r="D91" s="96">
        <v>2744.59</v>
      </c>
      <c r="E91" s="101">
        <v>3.52</v>
      </c>
      <c r="F91" s="81">
        <v>4.41</v>
      </c>
      <c r="G91" s="82"/>
      <c r="H91" s="78">
        <f t="shared" si="9"/>
        <v>4.41</v>
      </c>
      <c r="I91" s="79">
        <f t="shared" si="10"/>
        <v>9660.960000000001</v>
      </c>
      <c r="J91" s="79">
        <f t="shared" si="11"/>
        <v>12103.65</v>
      </c>
      <c r="K91" s="79">
        <f t="shared" si="12"/>
        <v>0</v>
      </c>
      <c r="L91" s="79">
        <f t="shared" si="8"/>
        <v>12103.65</v>
      </c>
    </row>
    <row r="92" spans="1:12" s="75" customFormat="1" ht="36">
      <c r="A92" s="89" t="s">
        <v>260</v>
      </c>
      <c r="B92" s="102" t="s">
        <v>120</v>
      </c>
      <c r="C92" s="83" t="s">
        <v>353</v>
      </c>
      <c r="D92" s="96">
        <v>94.86</v>
      </c>
      <c r="E92" s="101">
        <v>19.6</v>
      </c>
      <c r="F92" s="81">
        <v>35.13</v>
      </c>
      <c r="G92" s="82"/>
      <c r="H92" s="78">
        <f t="shared" si="9"/>
        <v>35.13</v>
      </c>
      <c r="I92" s="79">
        <f t="shared" si="10"/>
        <v>1859.26</v>
      </c>
      <c r="J92" s="79">
        <f t="shared" si="11"/>
        <v>3332.44</v>
      </c>
      <c r="K92" s="79">
        <f t="shared" si="12"/>
        <v>0</v>
      </c>
      <c r="L92" s="79">
        <f t="shared" si="8"/>
        <v>3332.44</v>
      </c>
    </row>
    <row r="93" spans="1:12" s="75" customFormat="1" ht="24">
      <c r="A93" s="89" t="s">
        <v>261</v>
      </c>
      <c r="B93" s="95" t="s">
        <v>135</v>
      </c>
      <c r="C93" s="83" t="s">
        <v>353</v>
      </c>
      <c r="D93" s="96">
        <v>52.32</v>
      </c>
      <c r="E93" s="97">
        <v>132</v>
      </c>
      <c r="F93" s="81">
        <v>63.01</v>
      </c>
      <c r="G93" s="82"/>
      <c r="H93" s="78">
        <f t="shared" si="9"/>
        <v>63.01</v>
      </c>
      <c r="I93" s="79">
        <f t="shared" si="10"/>
        <v>6906.24</v>
      </c>
      <c r="J93" s="79">
        <f t="shared" si="11"/>
        <v>3296.69</v>
      </c>
      <c r="K93" s="79">
        <f t="shared" si="12"/>
        <v>0</v>
      </c>
      <c r="L93" s="79">
        <f t="shared" si="8"/>
        <v>3296.69</v>
      </c>
    </row>
    <row r="94" spans="1:12" s="75" customFormat="1" ht="60">
      <c r="A94" s="89" t="s">
        <v>262</v>
      </c>
      <c r="B94" s="95" t="s">
        <v>136</v>
      </c>
      <c r="C94" s="83" t="s">
        <v>355</v>
      </c>
      <c r="D94" s="96">
        <v>97.34</v>
      </c>
      <c r="E94" s="101">
        <v>7.5</v>
      </c>
      <c r="F94" s="81">
        <v>4.18</v>
      </c>
      <c r="G94" s="82"/>
      <c r="H94" s="78">
        <f t="shared" si="9"/>
        <v>4.18</v>
      </c>
      <c r="I94" s="79">
        <f t="shared" si="10"/>
        <v>730.05</v>
      </c>
      <c r="J94" s="79">
        <f t="shared" si="11"/>
        <v>406.89</v>
      </c>
      <c r="K94" s="79">
        <f t="shared" si="12"/>
        <v>0</v>
      </c>
      <c r="L94" s="79">
        <f t="shared" si="8"/>
        <v>406.89</v>
      </c>
    </row>
    <row r="95" spans="1:12" s="75" customFormat="1" ht="24">
      <c r="A95" s="89" t="s">
        <v>263</v>
      </c>
      <c r="B95" s="95" t="s">
        <v>121</v>
      </c>
      <c r="C95" s="83" t="s">
        <v>353</v>
      </c>
      <c r="D95" s="96">
        <v>9.38</v>
      </c>
      <c r="E95" s="101">
        <v>216</v>
      </c>
      <c r="F95" s="81">
        <v>213.31</v>
      </c>
      <c r="G95" s="82"/>
      <c r="H95" s="78">
        <f t="shared" si="9"/>
        <v>213.31</v>
      </c>
      <c r="I95" s="79">
        <f t="shared" si="10"/>
        <v>2026.08</v>
      </c>
      <c r="J95" s="79">
        <f t="shared" si="11"/>
        <v>2000.85</v>
      </c>
      <c r="K95" s="79">
        <f t="shared" si="12"/>
        <v>0</v>
      </c>
      <c r="L95" s="79">
        <f t="shared" si="8"/>
        <v>2000.85</v>
      </c>
    </row>
    <row r="96" spans="1:12" s="75" customFormat="1" ht="24">
      <c r="A96" s="89" t="s">
        <v>264</v>
      </c>
      <c r="B96" s="95" t="s">
        <v>116</v>
      </c>
      <c r="C96" s="83" t="s">
        <v>353</v>
      </c>
      <c r="D96" s="96">
        <v>40.36</v>
      </c>
      <c r="E96" s="101">
        <v>216</v>
      </c>
      <c r="F96" s="81">
        <v>213.31</v>
      </c>
      <c r="G96" s="82"/>
      <c r="H96" s="78">
        <f t="shared" si="9"/>
        <v>213.31</v>
      </c>
      <c r="I96" s="79">
        <f t="shared" si="10"/>
        <v>8717.76</v>
      </c>
      <c r="J96" s="79">
        <f t="shared" si="11"/>
        <v>8609.2</v>
      </c>
      <c r="K96" s="79">
        <f t="shared" si="12"/>
        <v>0</v>
      </c>
      <c r="L96" s="79">
        <f t="shared" si="8"/>
        <v>8609.2</v>
      </c>
    </row>
    <row r="97" spans="1:12" s="75" customFormat="1" ht="24">
      <c r="A97" s="89" t="s">
        <v>265</v>
      </c>
      <c r="B97" s="95" t="s">
        <v>137</v>
      </c>
      <c r="C97" s="83" t="s">
        <v>353</v>
      </c>
      <c r="D97" s="96">
        <v>119.38</v>
      </c>
      <c r="E97" s="97">
        <v>30</v>
      </c>
      <c r="F97" s="81">
        <v>48</v>
      </c>
      <c r="G97" s="82"/>
      <c r="H97" s="78">
        <f t="shared" si="9"/>
        <v>48</v>
      </c>
      <c r="I97" s="79">
        <f t="shared" si="10"/>
        <v>3581.4</v>
      </c>
      <c r="J97" s="79">
        <f t="shared" si="11"/>
        <v>5730.24</v>
      </c>
      <c r="K97" s="79">
        <f t="shared" si="12"/>
        <v>0</v>
      </c>
      <c r="L97" s="79">
        <f t="shared" si="8"/>
        <v>5730.24</v>
      </c>
    </row>
    <row r="98" spans="1:12" s="75" customFormat="1" ht="36">
      <c r="A98" s="89" t="s">
        <v>266</v>
      </c>
      <c r="B98" s="95" t="s">
        <v>138</v>
      </c>
      <c r="C98" s="83" t="s">
        <v>353</v>
      </c>
      <c r="D98" s="96">
        <v>76.5</v>
      </c>
      <c r="E98" s="97">
        <v>30</v>
      </c>
      <c r="F98" s="81"/>
      <c r="G98" s="82"/>
      <c r="H98" s="78">
        <f t="shared" si="9"/>
        <v>0</v>
      </c>
      <c r="I98" s="79">
        <f t="shared" si="10"/>
        <v>2295</v>
      </c>
      <c r="J98" s="79">
        <f t="shared" si="11"/>
        <v>0</v>
      </c>
      <c r="K98" s="79">
        <f t="shared" si="12"/>
        <v>0</v>
      </c>
      <c r="L98" s="79">
        <f t="shared" si="8"/>
        <v>0</v>
      </c>
    </row>
    <row r="99" spans="1:12" s="75" customFormat="1" ht="24">
      <c r="A99" s="89" t="s">
        <v>267</v>
      </c>
      <c r="B99" s="95" t="s">
        <v>139</v>
      </c>
      <c r="C99" s="83" t="s">
        <v>353</v>
      </c>
      <c r="D99" s="96">
        <v>46.36</v>
      </c>
      <c r="E99" s="97">
        <v>30</v>
      </c>
      <c r="F99" s="81"/>
      <c r="G99" s="82"/>
      <c r="H99" s="78">
        <f t="shared" si="9"/>
        <v>0</v>
      </c>
      <c r="I99" s="79">
        <f t="shared" si="10"/>
        <v>1390.8</v>
      </c>
      <c r="J99" s="79">
        <f t="shared" si="11"/>
        <v>0</v>
      </c>
      <c r="K99" s="79">
        <f t="shared" si="12"/>
        <v>0</v>
      </c>
      <c r="L99" s="79">
        <f t="shared" si="8"/>
        <v>0</v>
      </c>
    </row>
    <row r="100" spans="1:12" s="75" customFormat="1" ht="36">
      <c r="A100" s="89" t="s">
        <v>268</v>
      </c>
      <c r="B100" s="95" t="s">
        <v>140</v>
      </c>
      <c r="C100" s="83" t="s">
        <v>357</v>
      </c>
      <c r="D100" s="96">
        <v>6.15</v>
      </c>
      <c r="E100" s="96">
        <v>150</v>
      </c>
      <c r="F100" s="81"/>
      <c r="G100" s="82"/>
      <c r="H100" s="78">
        <f t="shared" si="9"/>
        <v>0</v>
      </c>
      <c r="I100" s="79">
        <f t="shared" si="10"/>
        <v>922.5</v>
      </c>
      <c r="J100" s="79">
        <f t="shared" si="11"/>
        <v>0</v>
      </c>
      <c r="K100" s="79">
        <f t="shared" si="12"/>
        <v>0</v>
      </c>
      <c r="L100" s="79">
        <f t="shared" si="8"/>
        <v>0</v>
      </c>
    </row>
    <row r="101" spans="1:12" s="75" customFormat="1" ht="36">
      <c r="A101" s="89" t="s">
        <v>269</v>
      </c>
      <c r="B101" s="95" t="s">
        <v>141</v>
      </c>
      <c r="C101" s="83" t="s">
        <v>356</v>
      </c>
      <c r="D101" s="96">
        <v>118.38</v>
      </c>
      <c r="E101" s="96">
        <v>5</v>
      </c>
      <c r="F101" s="81"/>
      <c r="G101" s="82"/>
      <c r="H101" s="78">
        <f t="shared" si="9"/>
        <v>0</v>
      </c>
      <c r="I101" s="79">
        <f t="shared" si="10"/>
        <v>591.9</v>
      </c>
      <c r="J101" s="79">
        <f t="shared" si="11"/>
        <v>0</v>
      </c>
      <c r="K101" s="79">
        <f t="shared" si="12"/>
        <v>0</v>
      </c>
      <c r="L101" s="79">
        <f t="shared" si="8"/>
        <v>0</v>
      </c>
    </row>
    <row r="102" spans="1:12" s="75" customFormat="1" ht="48">
      <c r="A102" s="89" t="s">
        <v>270</v>
      </c>
      <c r="B102" s="95" t="s">
        <v>142</v>
      </c>
      <c r="C102" s="83" t="s">
        <v>360</v>
      </c>
      <c r="D102" s="96">
        <v>100.9</v>
      </c>
      <c r="E102" s="96">
        <v>2</v>
      </c>
      <c r="F102" s="81"/>
      <c r="G102" s="82"/>
      <c r="H102" s="78">
        <f t="shared" si="9"/>
        <v>0</v>
      </c>
      <c r="I102" s="79">
        <f t="shared" si="10"/>
        <v>201.8</v>
      </c>
      <c r="J102" s="79">
        <f t="shared" si="11"/>
        <v>0</v>
      </c>
      <c r="K102" s="79">
        <f t="shared" si="12"/>
        <v>0</v>
      </c>
      <c r="L102" s="79">
        <f t="shared" si="8"/>
        <v>0</v>
      </c>
    </row>
    <row r="103" spans="1:12" s="75" customFormat="1" ht="48">
      <c r="A103" s="89" t="s">
        <v>271</v>
      </c>
      <c r="B103" s="95" t="s">
        <v>143</v>
      </c>
      <c r="C103" s="83" t="s">
        <v>359</v>
      </c>
      <c r="D103" s="96">
        <v>201.52</v>
      </c>
      <c r="E103" s="96">
        <v>5</v>
      </c>
      <c r="F103" s="81"/>
      <c r="G103" s="82"/>
      <c r="H103" s="78">
        <f t="shared" si="9"/>
        <v>0</v>
      </c>
      <c r="I103" s="79">
        <f t="shared" si="10"/>
        <v>1007.6</v>
      </c>
      <c r="J103" s="79">
        <f t="shared" si="11"/>
        <v>0</v>
      </c>
      <c r="K103" s="79">
        <f t="shared" si="12"/>
        <v>0</v>
      </c>
      <c r="L103" s="79">
        <f t="shared" si="8"/>
        <v>0</v>
      </c>
    </row>
    <row r="104" spans="1:12" s="75" customFormat="1" ht="36">
      <c r="A104" s="89" t="s">
        <v>272</v>
      </c>
      <c r="B104" s="95" t="s">
        <v>144</v>
      </c>
      <c r="C104" s="83" t="s">
        <v>356</v>
      </c>
      <c r="D104" s="96">
        <v>17.5</v>
      </c>
      <c r="E104" s="96">
        <v>2</v>
      </c>
      <c r="F104" s="81"/>
      <c r="G104" s="82"/>
      <c r="H104" s="78">
        <f t="shared" si="9"/>
        <v>0</v>
      </c>
      <c r="I104" s="79">
        <f t="shared" si="10"/>
        <v>35</v>
      </c>
      <c r="J104" s="79">
        <f t="shared" si="11"/>
        <v>0</v>
      </c>
      <c r="K104" s="79">
        <f t="shared" si="12"/>
        <v>0</v>
      </c>
      <c r="L104" s="79">
        <f t="shared" si="8"/>
        <v>0</v>
      </c>
    </row>
    <row r="105" spans="1:12" s="75" customFormat="1" ht="36">
      <c r="A105" s="89" t="s">
        <v>273</v>
      </c>
      <c r="B105" s="95" t="s">
        <v>145</v>
      </c>
      <c r="C105" s="83" t="s">
        <v>357</v>
      </c>
      <c r="D105" s="96">
        <v>13.74</v>
      </c>
      <c r="E105" s="96">
        <v>100</v>
      </c>
      <c r="F105" s="81"/>
      <c r="G105" s="82"/>
      <c r="H105" s="78">
        <f t="shared" si="9"/>
        <v>0</v>
      </c>
      <c r="I105" s="79">
        <f t="shared" si="10"/>
        <v>1374</v>
      </c>
      <c r="J105" s="79">
        <f t="shared" si="11"/>
        <v>0</v>
      </c>
      <c r="K105" s="79">
        <f t="shared" si="12"/>
        <v>0</v>
      </c>
      <c r="L105" s="79">
        <f t="shared" si="8"/>
        <v>0</v>
      </c>
    </row>
    <row r="106" spans="1:12" s="75" customFormat="1" ht="36">
      <c r="A106" s="89" t="s">
        <v>274</v>
      </c>
      <c r="B106" s="95" t="s">
        <v>146</v>
      </c>
      <c r="C106" s="83" t="s">
        <v>357</v>
      </c>
      <c r="D106" s="96">
        <v>25.17</v>
      </c>
      <c r="E106" s="96">
        <v>30</v>
      </c>
      <c r="F106" s="81"/>
      <c r="G106" s="82"/>
      <c r="H106" s="78">
        <f t="shared" si="9"/>
        <v>0</v>
      </c>
      <c r="I106" s="79">
        <f t="shared" si="10"/>
        <v>755.1</v>
      </c>
      <c r="J106" s="79">
        <f t="shared" si="11"/>
        <v>0</v>
      </c>
      <c r="K106" s="79">
        <f t="shared" si="12"/>
        <v>0</v>
      </c>
      <c r="L106" s="79">
        <f t="shared" si="8"/>
        <v>0</v>
      </c>
    </row>
    <row r="107" spans="1:12" s="75" customFormat="1" ht="48">
      <c r="A107" s="89" t="s">
        <v>275</v>
      </c>
      <c r="B107" s="102" t="s">
        <v>147</v>
      </c>
      <c r="C107" s="83" t="s">
        <v>357</v>
      </c>
      <c r="D107" s="96">
        <v>33.7</v>
      </c>
      <c r="E107" s="96">
        <v>20</v>
      </c>
      <c r="F107" s="81"/>
      <c r="G107" s="82"/>
      <c r="H107" s="78">
        <f t="shared" si="9"/>
        <v>0</v>
      </c>
      <c r="I107" s="79">
        <f t="shared" si="10"/>
        <v>674</v>
      </c>
      <c r="J107" s="79">
        <f t="shared" si="11"/>
        <v>0</v>
      </c>
      <c r="K107" s="79">
        <f t="shared" si="12"/>
        <v>0</v>
      </c>
      <c r="L107" s="79">
        <f t="shared" si="8"/>
        <v>0</v>
      </c>
    </row>
    <row r="108" spans="1:12" s="75" customFormat="1" ht="36">
      <c r="A108" s="89" t="s">
        <v>276</v>
      </c>
      <c r="B108" s="95" t="s">
        <v>148</v>
      </c>
      <c r="C108" s="83" t="s">
        <v>356</v>
      </c>
      <c r="D108" s="96">
        <v>69.37</v>
      </c>
      <c r="E108" s="96">
        <v>4</v>
      </c>
      <c r="F108" s="81"/>
      <c r="G108" s="82"/>
      <c r="H108" s="78">
        <f t="shared" si="9"/>
        <v>0</v>
      </c>
      <c r="I108" s="79">
        <f t="shared" si="10"/>
        <v>277.48</v>
      </c>
      <c r="J108" s="79">
        <f t="shared" si="11"/>
        <v>0</v>
      </c>
      <c r="K108" s="79">
        <f t="shared" si="12"/>
        <v>0</v>
      </c>
      <c r="L108" s="79">
        <f t="shared" si="8"/>
        <v>0</v>
      </c>
    </row>
    <row r="109" spans="1:12" s="75" customFormat="1" ht="36">
      <c r="A109" s="89" t="s">
        <v>277</v>
      </c>
      <c r="B109" s="95" t="s">
        <v>160</v>
      </c>
      <c r="C109" s="83" t="s">
        <v>356</v>
      </c>
      <c r="D109" s="96">
        <v>90.03</v>
      </c>
      <c r="E109" s="96">
        <v>2</v>
      </c>
      <c r="F109" s="81"/>
      <c r="G109" s="82"/>
      <c r="H109" s="78">
        <f t="shared" si="9"/>
        <v>0</v>
      </c>
      <c r="I109" s="79">
        <f t="shared" si="10"/>
        <v>180.06</v>
      </c>
      <c r="J109" s="79">
        <f t="shared" si="11"/>
        <v>0</v>
      </c>
      <c r="K109" s="79">
        <f t="shared" si="12"/>
        <v>0</v>
      </c>
      <c r="L109" s="79">
        <f t="shared" si="8"/>
        <v>0</v>
      </c>
    </row>
    <row r="110" spans="1:12" s="75" customFormat="1" ht="36">
      <c r="A110" s="89" t="s">
        <v>278</v>
      </c>
      <c r="B110" s="95" t="s">
        <v>150</v>
      </c>
      <c r="C110" s="83" t="s">
        <v>356</v>
      </c>
      <c r="D110" s="96">
        <v>94.92</v>
      </c>
      <c r="E110" s="96">
        <v>4</v>
      </c>
      <c r="F110" s="81"/>
      <c r="G110" s="82"/>
      <c r="H110" s="78">
        <f t="shared" si="9"/>
        <v>0</v>
      </c>
      <c r="I110" s="79">
        <f t="shared" si="10"/>
        <v>379.68</v>
      </c>
      <c r="J110" s="79">
        <f t="shared" si="11"/>
        <v>0</v>
      </c>
      <c r="K110" s="79">
        <f t="shared" si="12"/>
        <v>0</v>
      </c>
      <c r="L110" s="79">
        <f t="shared" si="8"/>
        <v>0</v>
      </c>
    </row>
    <row r="111" spans="1:12" s="75" customFormat="1" ht="36">
      <c r="A111" s="89" t="s">
        <v>279</v>
      </c>
      <c r="B111" s="102" t="s">
        <v>151</v>
      </c>
      <c r="C111" s="83" t="s">
        <v>356</v>
      </c>
      <c r="D111" s="96">
        <v>100.88</v>
      </c>
      <c r="E111" s="96">
        <v>4</v>
      </c>
      <c r="F111" s="81"/>
      <c r="G111" s="82"/>
      <c r="H111" s="78">
        <f t="shared" si="9"/>
        <v>0</v>
      </c>
      <c r="I111" s="79">
        <f t="shared" si="10"/>
        <v>403.52</v>
      </c>
      <c r="J111" s="79">
        <f t="shared" si="11"/>
        <v>0</v>
      </c>
      <c r="K111" s="79">
        <f t="shared" si="12"/>
        <v>0</v>
      </c>
      <c r="L111" s="79">
        <f t="shared" si="8"/>
        <v>0</v>
      </c>
    </row>
    <row r="112" spans="1:12" s="75" customFormat="1" ht="36">
      <c r="A112" s="89" t="s">
        <v>280</v>
      </c>
      <c r="B112" s="95" t="s">
        <v>152</v>
      </c>
      <c r="C112" s="83" t="s">
        <v>356</v>
      </c>
      <c r="D112" s="96">
        <v>134.22</v>
      </c>
      <c r="E112" s="96">
        <v>4</v>
      </c>
      <c r="F112" s="81"/>
      <c r="G112" s="82"/>
      <c r="H112" s="78">
        <f t="shared" si="9"/>
        <v>0</v>
      </c>
      <c r="I112" s="79">
        <f t="shared" si="10"/>
        <v>536.88</v>
      </c>
      <c r="J112" s="79">
        <f t="shared" si="11"/>
        <v>0</v>
      </c>
      <c r="K112" s="79">
        <f t="shared" si="12"/>
        <v>0</v>
      </c>
      <c r="L112" s="79">
        <f t="shared" si="8"/>
        <v>0</v>
      </c>
    </row>
    <row r="113" spans="1:12" s="75" customFormat="1" ht="48">
      <c r="A113" s="89" t="s">
        <v>281</v>
      </c>
      <c r="B113" s="95" t="s">
        <v>153</v>
      </c>
      <c r="C113" s="83" t="s">
        <v>356</v>
      </c>
      <c r="D113" s="96">
        <v>311.79</v>
      </c>
      <c r="E113" s="96">
        <v>2</v>
      </c>
      <c r="F113" s="81"/>
      <c r="G113" s="82"/>
      <c r="H113" s="78">
        <f t="shared" si="9"/>
        <v>0</v>
      </c>
      <c r="I113" s="79">
        <f t="shared" si="10"/>
        <v>623.58</v>
      </c>
      <c r="J113" s="79">
        <f t="shared" si="11"/>
        <v>0</v>
      </c>
      <c r="K113" s="79">
        <f t="shared" si="12"/>
        <v>0</v>
      </c>
      <c r="L113" s="79">
        <f t="shared" si="8"/>
        <v>0</v>
      </c>
    </row>
    <row r="114" spans="1:12" s="75" customFormat="1" ht="36">
      <c r="A114" s="89" t="s">
        <v>282</v>
      </c>
      <c r="B114" s="102" t="s">
        <v>154</v>
      </c>
      <c r="C114" s="83" t="s">
        <v>356</v>
      </c>
      <c r="D114" s="96">
        <v>415.4</v>
      </c>
      <c r="E114" s="96">
        <v>2</v>
      </c>
      <c r="F114" s="81"/>
      <c r="G114" s="82"/>
      <c r="H114" s="78">
        <f t="shared" si="9"/>
        <v>0</v>
      </c>
      <c r="I114" s="79">
        <f t="shared" si="10"/>
        <v>830.8</v>
      </c>
      <c r="J114" s="79">
        <f t="shared" si="11"/>
        <v>0</v>
      </c>
      <c r="K114" s="79">
        <f t="shared" si="12"/>
        <v>0</v>
      </c>
      <c r="L114" s="79">
        <f t="shared" si="8"/>
        <v>0</v>
      </c>
    </row>
    <row r="115" spans="1:12" s="75" customFormat="1" ht="24">
      <c r="A115" s="89" t="s">
        <v>283</v>
      </c>
      <c r="B115" s="95" t="s">
        <v>156</v>
      </c>
      <c r="C115" s="83" t="s">
        <v>356</v>
      </c>
      <c r="D115" s="96">
        <v>177.44</v>
      </c>
      <c r="E115" s="96">
        <v>1</v>
      </c>
      <c r="F115" s="81"/>
      <c r="G115" s="82"/>
      <c r="H115" s="78">
        <f t="shared" si="9"/>
        <v>0</v>
      </c>
      <c r="I115" s="79">
        <f t="shared" si="10"/>
        <v>177.44</v>
      </c>
      <c r="J115" s="79">
        <f t="shared" si="11"/>
        <v>0</v>
      </c>
      <c r="K115" s="79">
        <f t="shared" si="12"/>
        <v>0</v>
      </c>
      <c r="L115" s="79">
        <f t="shared" si="8"/>
        <v>0</v>
      </c>
    </row>
    <row r="116" spans="1:12" s="75" customFormat="1" ht="36">
      <c r="A116" s="89" t="s">
        <v>284</v>
      </c>
      <c r="B116" s="95" t="s">
        <v>155</v>
      </c>
      <c r="C116" s="83" t="s">
        <v>356</v>
      </c>
      <c r="D116" s="96">
        <v>87.52</v>
      </c>
      <c r="E116" s="96">
        <v>2</v>
      </c>
      <c r="F116" s="81"/>
      <c r="G116" s="82"/>
      <c r="H116" s="78">
        <f t="shared" si="9"/>
        <v>0</v>
      </c>
      <c r="I116" s="79">
        <f t="shared" si="10"/>
        <v>175.04</v>
      </c>
      <c r="J116" s="79">
        <f t="shared" si="11"/>
        <v>0</v>
      </c>
      <c r="K116" s="79">
        <f t="shared" si="12"/>
        <v>0</v>
      </c>
      <c r="L116" s="79">
        <f t="shared" si="8"/>
        <v>0</v>
      </c>
    </row>
    <row r="117" spans="1:12" s="75" customFormat="1" ht="24">
      <c r="A117" s="89" t="s">
        <v>285</v>
      </c>
      <c r="B117" s="95" t="s">
        <v>161</v>
      </c>
      <c r="C117" s="83" t="s">
        <v>356</v>
      </c>
      <c r="D117" s="96">
        <v>942.96</v>
      </c>
      <c r="E117" s="96">
        <v>1</v>
      </c>
      <c r="F117" s="81"/>
      <c r="G117" s="82"/>
      <c r="H117" s="78">
        <f t="shared" si="9"/>
        <v>0</v>
      </c>
      <c r="I117" s="79">
        <f t="shared" si="10"/>
        <v>942.96</v>
      </c>
      <c r="J117" s="79">
        <f t="shared" si="11"/>
        <v>0</v>
      </c>
      <c r="K117" s="79">
        <f t="shared" si="12"/>
        <v>0</v>
      </c>
      <c r="L117" s="79">
        <f t="shared" si="8"/>
        <v>0</v>
      </c>
    </row>
    <row r="118" spans="1:12" s="75" customFormat="1" ht="12">
      <c r="A118" s="91" t="s">
        <v>286</v>
      </c>
      <c r="B118" s="107" t="s">
        <v>157</v>
      </c>
      <c r="C118" s="83"/>
      <c r="D118" s="93">
        <v>0</v>
      </c>
      <c r="E118" s="97"/>
      <c r="F118" s="81"/>
      <c r="G118" s="82"/>
      <c r="H118" s="78">
        <f t="shared" si="9"/>
        <v>0</v>
      </c>
      <c r="I118" s="79">
        <f t="shared" si="10"/>
        <v>0</v>
      </c>
      <c r="J118" s="79">
        <f t="shared" si="11"/>
        <v>0</v>
      </c>
      <c r="K118" s="79">
        <f t="shared" si="12"/>
        <v>0</v>
      </c>
      <c r="L118" s="79">
        <f t="shared" si="8"/>
        <v>0</v>
      </c>
    </row>
    <row r="119" spans="1:12" s="75" customFormat="1" ht="24">
      <c r="A119" s="89" t="s">
        <v>287</v>
      </c>
      <c r="B119" s="103" t="s">
        <v>158</v>
      </c>
      <c r="C119" s="83" t="s">
        <v>355</v>
      </c>
      <c r="D119" s="96">
        <v>35.02</v>
      </c>
      <c r="E119" s="101">
        <v>6</v>
      </c>
      <c r="F119" s="81"/>
      <c r="G119" s="82">
        <v>3.96</v>
      </c>
      <c r="H119" s="78">
        <f t="shared" si="9"/>
        <v>3.96</v>
      </c>
      <c r="I119" s="79">
        <f t="shared" si="10"/>
        <v>210.12</v>
      </c>
      <c r="J119" s="79">
        <f t="shared" si="11"/>
        <v>0</v>
      </c>
      <c r="K119" s="79">
        <f t="shared" si="12"/>
        <v>138.67999999999998</v>
      </c>
      <c r="L119" s="79">
        <f t="shared" si="8"/>
        <v>138.67999999999998</v>
      </c>
    </row>
    <row r="120" spans="1:12" s="75" customFormat="1" ht="24">
      <c r="A120" s="89" t="s">
        <v>288</v>
      </c>
      <c r="B120" s="95" t="s">
        <v>135</v>
      </c>
      <c r="C120" s="83" t="s">
        <v>353</v>
      </c>
      <c r="D120" s="96">
        <v>52.32</v>
      </c>
      <c r="E120" s="97">
        <v>14</v>
      </c>
      <c r="F120" s="81"/>
      <c r="G120" s="82">
        <v>8.16</v>
      </c>
      <c r="H120" s="78">
        <f t="shared" si="9"/>
        <v>8.16</v>
      </c>
      <c r="I120" s="79">
        <f t="shared" si="10"/>
        <v>732.48</v>
      </c>
      <c r="J120" s="79">
        <f t="shared" si="11"/>
        <v>0</v>
      </c>
      <c r="K120" s="79">
        <f t="shared" si="12"/>
        <v>426.94</v>
      </c>
      <c r="L120" s="79">
        <f t="shared" si="8"/>
        <v>426.94</v>
      </c>
    </row>
    <row r="121" spans="1:12" s="75" customFormat="1" ht="24">
      <c r="A121" s="89" t="s">
        <v>289</v>
      </c>
      <c r="B121" s="95" t="s">
        <v>137</v>
      </c>
      <c r="C121" s="83" t="s">
        <v>353</v>
      </c>
      <c r="D121" s="96">
        <v>119.38</v>
      </c>
      <c r="E121" s="97">
        <v>4</v>
      </c>
      <c r="F121" s="81"/>
      <c r="G121" s="82">
        <v>3.3</v>
      </c>
      <c r="H121" s="78">
        <f t="shared" si="9"/>
        <v>3.3</v>
      </c>
      <c r="I121" s="79">
        <f t="shared" si="10"/>
        <v>477.52</v>
      </c>
      <c r="J121" s="79">
        <f t="shared" si="11"/>
        <v>0</v>
      </c>
      <c r="K121" s="79">
        <f t="shared" si="12"/>
        <v>393.96</v>
      </c>
      <c r="L121" s="79">
        <f t="shared" si="8"/>
        <v>393.96</v>
      </c>
    </row>
    <row r="122" spans="1:12" s="75" customFormat="1" ht="12">
      <c r="A122" s="91" t="s">
        <v>290</v>
      </c>
      <c r="B122" s="92" t="s">
        <v>162</v>
      </c>
      <c r="C122" s="83"/>
      <c r="D122" s="104">
        <v>0</v>
      </c>
      <c r="E122" s="101"/>
      <c r="F122" s="81"/>
      <c r="G122" s="82"/>
      <c r="H122" s="78">
        <f t="shared" si="9"/>
        <v>0</v>
      </c>
      <c r="I122" s="79">
        <f t="shared" si="10"/>
        <v>0</v>
      </c>
      <c r="J122" s="79">
        <f t="shared" si="11"/>
        <v>0</v>
      </c>
      <c r="K122" s="79">
        <f t="shared" si="12"/>
        <v>0</v>
      </c>
      <c r="L122" s="79">
        <f t="shared" si="8"/>
        <v>0</v>
      </c>
    </row>
    <row r="123" spans="1:12" s="75" customFormat="1" ht="24">
      <c r="A123" s="89" t="s">
        <v>291</v>
      </c>
      <c r="B123" s="103" t="s">
        <v>119</v>
      </c>
      <c r="C123" s="83" t="s">
        <v>355</v>
      </c>
      <c r="D123" s="96">
        <v>35.02</v>
      </c>
      <c r="E123" s="101">
        <v>4.48</v>
      </c>
      <c r="F123" s="81"/>
      <c r="G123" s="82"/>
      <c r="H123" s="78">
        <f t="shared" si="9"/>
        <v>0</v>
      </c>
      <c r="I123" s="79">
        <f aca="true" t="shared" si="13" ref="I123:I146">E123*D123</f>
        <v>156.88960000000003</v>
      </c>
      <c r="J123" s="79">
        <f aca="true" t="shared" si="14" ref="J123:J146">F123*D123</f>
        <v>0</v>
      </c>
      <c r="K123" s="79">
        <f aca="true" t="shared" si="15" ref="K123:K146">D123*G123</f>
        <v>0</v>
      </c>
      <c r="L123" s="79">
        <f>K123+J123</f>
        <v>0</v>
      </c>
    </row>
    <row r="124" spans="1:12" s="75" customFormat="1" ht="24">
      <c r="A124" s="89" t="s">
        <v>292</v>
      </c>
      <c r="B124" s="102" t="s">
        <v>163</v>
      </c>
      <c r="C124" s="83" t="s">
        <v>353</v>
      </c>
      <c r="D124" s="96">
        <v>94.86</v>
      </c>
      <c r="E124" s="101">
        <v>22.4</v>
      </c>
      <c r="F124" s="81"/>
      <c r="G124" s="82"/>
      <c r="H124" s="78">
        <f t="shared" si="9"/>
        <v>0</v>
      </c>
      <c r="I124" s="79">
        <f t="shared" si="13"/>
        <v>2124.864</v>
      </c>
      <c r="J124" s="79">
        <f t="shared" si="14"/>
        <v>0</v>
      </c>
      <c r="K124" s="79">
        <f t="shared" si="15"/>
        <v>0</v>
      </c>
      <c r="L124" s="79">
        <f t="shared" si="8"/>
        <v>0</v>
      </c>
    </row>
    <row r="125" spans="1:12" s="75" customFormat="1" ht="24">
      <c r="A125" s="89" t="s">
        <v>293</v>
      </c>
      <c r="B125" s="95" t="s">
        <v>135</v>
      </c>
      <c r="C125" s="83" t="s">
        <v>353</v>
      </c>
      <c r="D125" s="96">
        <v>52.32</v>
      </c>
      <c r="E125" s="101">
        <v>84</v>
      </c>
      <c r="F125" s="81"/>
      <c r="G125" s="82"/>
      <c r="H125" s="78">
        <f t="shared" si="9"/>
        <v>0</v>
      </c>
      <c r="I125" s="79">
        <f t="shared" si="13"/>
        <v>4394.88</v>
      </c>
      <c r="J125" s="79">
        <f t="shared" si="14"/>
        <v>0</v>
      </c>
      <c r="K125" s="79">
        <f t="shared" si="15"/>
        <v>0</v>
      </c>
      <c r="L125" s="79">
        <f aca="true" t="shared" si="16" ref="L125:L179">K125+J125</f>
        <v>0</v>
      </c>
    </row>
    <row r="126" spans="1:12" s="75" customFormat="1" ht="48">
      <c r="A126" s="89" t="s">
        <v>294</v>
      </c>
      <c r="B126" s="95" t="s">
        <v>126</v>
      </c>
      <c r="C126" s="83" t="s">
        <v>358</v>
      </c>
      <c r="D126" s="96">
        <v>2744.59</v>
      </c>
      <c r="E126" s="101">
        <v>2.72</v>
      </c>
      <c r="F126" s="81"/>
      <c r="G126" s="82"/>
      <c r="H126" s="78">
        <f t="shared" si="9"/>
        <v>0</v>
      </c>
      <c r="I126" s="79">
        <f t="shared" si="13"/>
        <v>7465.284800000001</v>
      </c>
      <c r="J126" s="79">
        <f t="shared" si="14"/>
        <v>0</v>
      </c>
      <c r="K126" s="79">
        <f t="shared" si="15"/>
        <v>0</v>
      </c>
      <c r="L126" s="79">
        <f t="shared" si="16"/>
        <v>0</v>
      </c>
    </row>
    <row r="127" spans="1:12" s="75" customFormat="1" ht="24">
      <c r="A127" s="89" t="s">
        <v>295</v>
      </c>
      <c r="B127" s="95" t="s">
        <v>121</v>
      </c>
      <c r="C127" s="83" t="s">
        <v>353</v>
      </c>
      <c r="D127" s="96">
        <v>9.38</v>
      </c>
      <c r="E127" s="97">
        <v>168</v>
      </c>
      <c r="F127" s="81"/>
      <c r="G127" s="82"/>
      <c r="H127" s="78">
        <f t="shared" si="9"/>
        <v>0</v>
      </c>
      <c r="I127" s="79">
        <f t="shared" si="13"/>
        <v>1575.8400000000001</v>
      </c>
      <c r="J127" s="79">
        <f t="shared" si="14"/>
        <v>0</v>
      </c>
      <c r="K127" s="79">
        <f t="shared" si="15"/>
        <v>0</v>
      </c>
      <c r="L127" s="79">
        <f t="shared" si="16"/>
        <v>0</v>
      </c>
    </row>
    <row r="128" spans="1:12" s="75" customFormat="1" ht="24">
      <c r="A128" s="89" t="s">
        <v>296</v>
      </c>
      <c r="B128" s="95" t="s">
        <v>116</v>
      </c>
      <c r="C128" s="83" t="s">
        <v>353</v>
      </c>
      <c r="D128" s="96">
        <v>40.36</v>
      </c>
      <c r="E128" s="97">
        <v>168</v>
      </c>
      <c r="F128" s="81"/>
      <c r="G128" s="82"/>
      <c r="H128" s="78">
        <f t="shared" si="9"/>
        <v>0</v>
      </c>
      <c r="I128" s="79">
        <f t="shared" si="13"/>
        <v>6780.48</v>
      </c>
      <c r="J128" s="79">
        <f t="shared" si="14"/>
        <v>0</v>
      </c>
      <c r="K128" s="79">
        <f t="shared" si="15"/>
        <v>0</v>
      </c>
      <c r="L128" s="79">
        <f t="shared" si="16"/>
        <v>0</v>
      </c>
    </row>
    <row r="129" spans="1:12" s="75" customFormat="1" ht="24">
      <c r="A129" s="89" t="s">
        <v>297</v>
      </c>
      <c r="B129" s="95" t="s">
        <v>137</v>
      </c>
      <c r="C129" s="83" t="s">
        <v>353</v>
      </c>
      <c r="D129" s="96">
        <v>119.38</v>
      </c>
      <c r="E129" s="97">
        <v>50</v>
      </c>
      <c r="F129" s="81"/>
      <c r="G129" s="82"/>
      <c r="H129" s="78">
        <f t="shared" si="9"/>
        <v>0</v>
      </c>
      <c r="I129" s="79">
        <f t="shared" si="13"/>
        <v>5969</v>
      </c>
      <c r="J129" s="79">
        <f t="shared" si="14"/>
        <v>0</v>
      </c>
      <c r="K129" s="79">
        <f t="shared" si="15"/>
        <v>0</v>
      </c>
      <c r="L129" s="79">
        <f t="shared" si="16"/>
        <v>0</v>
      </c>
    </row>
    <row r="130" spans="1:12" s="75" customFormat="1" ht="24">
      <c r="A130" s="89" t="s">
        <v>298</v>
      </c>
      <c r="B130" s="95" t="s">
        <v>139</v>
      </c>
      <c r="C130" s="83" t="s">
        <v>353</v>
      </c>
      <c r="D130" s="96">
        <v>46.36</v>
      </c>
      <c r="E130" s="97">
        <v>50</v>
      </c>
      <c r="F130" s="81"/>
      <c r="G130" s="82"/>
      <c r="H130" s="78">
        <f t="shared" si="9"/>
        <v>0</v>
      </c>
      <c r="I130" s="79">
        <f t="shared" si="13"/>
        <v>2318</v>
      </c>
      <c r="J130" s="79">
        <f t="shared" si="14"/>
        <v>0</v>
      </c>
      <c r="K130" s="79">
        <f t="shared" si="15"/>
        <v>0</v>
      </c>
      <c r="L130" s="79">
        <f t="shared" si="16"/>
        <v>0</v>
      </c>
    </row>
    <row r="131" spans="1:12" s="75" customFormat="1" ht="36">
      <c r="A131" s="89" t="s">
        <v>299</v>
      </c>
      <c r="B131" s="95" t="s">
        <v>164</v>
      </c>
      <c r="C131" s="83" t="s">
        <v>353</v>
      </c>
      <c r="D131" s="96">
        <v>76.5</v>
      </c>
      <c r="E131" s="97">
        <v>50</v>
      </c>
      <c r="F131" s="81"/>
      <c r="G131" s="82"/>
      <c r="H131" s="78">
        <f t="shared" si="9"/>
        <v>0</v>
      </c>
      <c r="I131" s="79">
        <f t="shared" si="13"/>
        <v>3825</v>
      </c>
      <c r="J131" s="79">
        <f t="shared" si="14"/>
        <v>0</v>
      </c>
      <c r="K131" s="79">
        <f t="shared" si="15"/>
        <v>0</v>
      </c>
      <c r="L131" s="79">
        <f t="shared" si="16"/>
        <v>0</v>
      </c>
    </row>
    <row r="132" spans="1:12" s="75" customFormat="1" ht="36">
      <c r="A132" s="89" t="s">
        <v>300</v>
      </c>
      <c r="B132" s="95" t="s">
        <v>141</v>
      </c>
      <c r="C132" s="83" t="s">
        <v>356</v>
      </c>
      <c r="D132" s="96">
        <v>118.38</v>
      </c>
      <c r="E132" s="96">
        <v>10</v>
      </c>
      <c r="F132" s="81"/>
      <c r="G132" s="82"/>
      <c r="H132" s="78">
        <f t="shared" si="9"/>
        <v>0</v>
      </c>
      <c r="I132" s="79">
        <f t="shared" si="13"/>
        <v>1183.8</v>
      </c>
      <c r="J132" s="79">
        <f t="shared" si="14"/>
        <v>0</v>
      </c>
      <c r="K132" s="79">
        <f t="shared" si="15"/>
        <v>0</v>
      </c>
      <c r="L132" s="79">
        <f t="shared" si="16"/>
        <v>0</v>
      </c>
    </row>
    <row r="133" spans="1:12" s="75" customFormat="1" ht="48">
      <c r="A133" s="89" t="s">
        <v>301</v>
      </c>
      <c r="B133" s="95" t="s">
        <v>142</v>
      </c>
      <c r="C133" s="83" t="s">
        <v>360</v>
      </c>
      <c r="D133" s="96">
        <v>100.9</v>
      </c>
      <c r="E133" s="96">
        <v>6</v>
      </c>
      <c r="F133" s="81"/>
      <c r="G133" s="82"/>
      <c r="H133" s="78">
        <f t="shared" si="9"/>
        <v>0</v>
      </c>
      <c r="I133" s="79">
        <f t="shared" si="13"/>
        <v>605.4000000000001</v>
      </c>
      <c r="J133" s="79">
        <f t="shared" si="14"/>
        <v>0</v>
      </c>
      <c r="K133" s="79">
        <f t="shared" si="15"/>
        <v>0</v>
      </c>
      <c r="L133" s="79">
        <f t="shared" si="16"/>
        <v>0</v>
      </c>
    </row>
    <row r="134" spans="1:12" s="75" customFormat="1" ht="48">
      <c r="A134" s="89" t="s">
        <v>302</v>
      </c>
      <c r="B134" s="95" t="s">
        <v>143</v>
      </c>
      <c r="C134" s="83" t="s">
        <v>359</v>
      </c>
      <c r="D134" s="96">
        <v>201.52</v>
      </c>
      <c r="E134" s="96">
        <v>10</v>
      </c>
      <c r="F134" s="81"/>
      <c r="G134" s="82"/>
      <c r="H134" s="78">
        <f t="shared" si="9"/>
        <v>0</v>
      </c>
      <c r="I134" s="79">
        <f t="shared" si="13"/>
        <v>2015.2</v>
      </c>
      <c r="J134" s="79">
        <f t="shared" si="14"/>
        <v>0</v>
      </c>
      <c r="K134" s="79">
        <f t="shared" si="15"/>
        <v>0</v>
      </c>
      <c r="L134" s="79">
        <f t="shared" si="16"/>
        <v>0</v>
      </c>
    </row>
    <row r="135" spans="1:12" s="75" customFormat="1" ht="36">
      <c r="A135" s="89" t="s">
        <v>303</v>
      </c>
      <c r="B135" s="95" t="s">
        <v>144</v>
      </c>
      <c r="C135" s="83" t="s">
        <v>356</v>
      </c>
      <c r="D135" s="96">
        <v>17.5</v>
      </c>
      <c r="E135" s="96">
        <v>6</v>
      </c>
      <c r="F135" s="81"/>
      <c r="G135" s="82"/>
      <c r="H135" s="78">
        <f t="shared" si="9"/>
        <v>0</v>
      </c>
      <c r="I135" s="79">
        <f t="shared" si="13"/>
        <v>105</v>
      </c>
      <c r="J135" s="79">
        <f t="shared" si="14"/>
        <v>0</v>
      </c>
      <c r="K135" s="79">
        <f t="shared" si="15"/>
        <v>0</v>
      </c>
      <c r="L135" s="79">
        <f t="shared" si="16"/>
        <v>0</v>
      </c>
    </row>
    <row r="136" spans="1:12" s="75" customFormat="1" ht="36">
      <c r="A136" s="89" t="s">
        <v>304</v>
      </c>
      <c r="B136" s="95" t="s">
        <v>145</v>
      </c>
      <c r="C136" s="83" t="s">
        <v>357</v>
      </c>
      <c r="D136" s="96">
        <v>13.74</v>
      </c>
      <c r="E136" s="96">
        <v>100</v>
      </c>
      <c r="F136" s="81"/>
      <c r="G136" s="82"/>
      <c r="H136" s="78">
        <f t="shared" si="9"/>
        <v>0</v>
      </c>
      <c r="I136" s="79">
        <f t="shared" si="13"/>
        <v>1374</v>
      </c>
      <c r="J136" s="79">
        <f t="shared" si="14"/>
        <v>0</v>
      </c>
      <c r="K136" s="79">
        <f t="shared" si="15"/>
        <v>0</v>
      </c>
      <c r="L136" s="79">
        <f t="shared" si="16"/>
        <v>0</v>
      </c>
    </row>
    <row r="137" spans="1:12" s="75" customFormat="1" ht="36">
      <c r="A137" s="89" t="s">
        <v>305</v>
      </c>
      <c r="B137" s="95" t="s">
        <v>146</v>
      </c>
      <c r="C137" s="83" t="s">
        <v>357</v>
      </c>
      <c r="D137" s="96">
        <v>25.17</v>
      </c>
      <c r="E137" s="96">
        <v>30</v>
      </c>
      <c r="F137" s="81"/>
      <c r="G137" s="82"/>
      <c r="H137" s="78">
        <f t="shared" si="9"/>
        <v>0</v>
      </c>
      <c r="I137" s="79">
        <f t="shared" si="13"/>
        <v>755.1</v>
      </c>
      <c r="J137" s="79">
        <f t="shared" si="14"/>
        <v>0</v>
      </c>
      <c r="K137" s="79">
        <f t="shared" si="15"/>
        <v>0</v>
      </c>
      <c r="L137" s="79">
        <f t="shared" si="16"/>
        <v>0</v>
      </c>
    </row>
    <row r="138" spans="1:12" s="75" customFormat="1" ht="48">
      <c r="A138" s="89" t="s">
        <v>306</v>
      </c>
      <c r="B138" s="102" t="s">
        <v>147</v>
      </c>
      <c r="C138" s="83" t="s">
        <v>357</v>
      </c>
      <c r="D138" s="96">
        <v>33.7</v>
      </c>
      <c r="E138" s="96">
        <v>40</v>
      </c>
      <c r="F138" s="81"/>
      <c r="G138" s="82"/>
      <c r="H138" s="78">
        <f aca="true" t="shared" si="17" ref="H138:H179">G138+F138</f>
        <v>0</v>
      </c>
      <c r="I138" s="79">
        <f t="shared" si="13"/>
        <v>1348</v>
      </c>
      <c r="J138" s="79">
        <f t="shared" si="14"/>
        <v>0</v>
      </c>
      <c r="K138" s="79">
        <f t="shared" si="15"/>
        <v>0</v>
      </c>
      <c r="L138" s="79">
        <f t="shared" si="16"/>
        <v>0</v>
      </c>
    </row>
    <row r="139" spans="1:12" s="75" customFormat="1" ht="36">
      <c r="A139" s="89" t="s">
        <v>307</v>
      </c>
      <c r="B139" s="95" t="s">
        <v>148</v>
      </c>
      <c r="C139" s="83" t="s">
        <v>356</v>
      </c>
      <c r="D139" s="96">
        <v>69.37</v>
      </c>
      <c r="E139" s="96">
        <v>12</v>
      </c>
      <c r="F139" s="81"/>
      <c r="G139" s="82"/>
      <c r="H139" s="78">
        <f t="shared" si="17"/>
        <v>0</v>
      </c>
      <c r="I139" s="79">
        <f t="shared" si="13"/>
        <v>832.44</v>
      </c>
      <c r="J139" s="79">
        <f t="shared" si="14"/>
        <v>0</v>
      </c>
      <c r="K139" s="79">
        <f t="shared" si="15"/>
        <v>0</v>
      </c>
      <c r="L139" s="79">
        <f t="shared" si="16"/>
        <v>0</v>
      </c>
    </row>
    <row r="140" spans="1:12" s="75" customFormat="1" ht="36">
      <c r="A140" s="89" t="s">
        <v>308</v>
      </c>
      <c r="B140" s="95" t="s">
        <v>160</v>
      </c>
      <c r="C140" s="83" t="s">
        <v>356</v>
      </c>
      <c r="D140" s="96">
        <v>90.03</v>
      </c>
      <c r="E140" s="96">
        <v>4</v>
      </c>
      <c r="F140" s="81"/>
      <c r="G140" s="82"/>
      <c r="H140" s="78">
        <f t="shared" si="17"/>
        <v>0</v>
      </c>
      <c r="I140" s="79">
        <f t="shared" si="13"/>
        <v>360.12</v>
      </c>
      <c r="J140" s="79">
        <f t="shared" si="14"/>
        <v>0</v>
      </c>
      <c r="K140" s="79">
        <f t="shared" si="15"/>
        <v>0</v>
      </c>
      <c r="L140" s="79">
        <f t="shared" si="16"/>
        <v>0</v>
      </c>
    </row>
    <row r="141" spans="1:12" s="75" customFormat="1" ht="36">
      <c r="A141" s="89" t="s">
        <v>309</v>
      </c>
      <c r="B141" s="95" t="s">
        <v>150</v>
      </c>
      <c r="C141" s="83" t="s">
        <v>356</v>
      </c>
      <c r="D141" s="96">
        <v>94.92</v>
      </c>
      <c r="E141" s="96">
        <v>4</v>
      </c>
      <c r="F141" s="81"/>
      <c r="G141" s="82"/>
      <c r="H141" s="78">
        <f t="shared" si="17"/>
        <v>0</v>
      </c>
      <c r="I141" s="79">
        <f t="shared" si="13"/>
        <v>379.68</v>
      </c>
      <c r="J141" s="79">
        <f t="shared" si="14"/>
        <v>0</v>
      </c>
      <c r="K141" s="79">
        <f t="shared" si="15"/>
        <v>0</v>
      </c>
      <c r="L141" s="79">
        <f t="shared" si="16"/>
        <v>0</v>
      </c>
    </row>
    <row r="142" spans="1:12" s="75" customFormat="1" ht="36">
      <c r="A142" s="89" t="s">
        <v>310</v>
      </c>
      <c r="B142" s="102" t="s">
        <v>151</v>
      </c>
      <c r="C142" s="83" t="s">
        <v>356</v>
      </c>
      <c r="D142" s="96">
        <v>100.88</v>
      </c>
      <c r="E142" s="96">
        <v>4</v>
      </c>
      <c r="F142" s="81"/>
      <c r="G142" s="82"/>
      <c r="H142" s="78">
        <f t="shared" si="17"/>
        <v>0</v>
      </c>
      <c r="I142" s="79">
        <f t="shared" si="13"/>
        <v>403.52</v>
      </c>
      <c r="J142" s="79">
        <f t="shared" si="14"/>
        <v>0</v>
      </c>
      <c r="K142" s="79">
        <f t="shared" si="15"/>
        <v>0</v>
      </c>
      <c r="L142" s="79">
        <f t="shared" si="16"/>
        <v>0</v>
      </c>
    </row>
    <row r="143" spans="1:12" s="75" customFormat="1" ht="36">
      <c r="A143" s="89" t="s">
        <v>311</v>
      </c>
      <c r="B143" s="95" t="s">
        <v>152</v>
      </c>
      <c r="C143" s="83" t="s">
        <v>356</v>
      </c>
      <c r="D143" s="96">
        <v>134.22</v>
      </c>
      <c r="E143" s="96">
        <v>4</v>
      </c>
      <c r="F143" s="81"/>
      <c r="G143" s="82"/>
      <c r="H143" s="78">
        <f t="shared" si="17"/>
        <v>0</v>
      </c>
      <c r="I143" s="79">
        <f t="shared" si="13"/>
        <v>536.88</v>
      </c>
      <c r="J143" s="79">
        <f t="shared" si="14"/>
        <v>0</v>
      </c>
      <c r="K143" s="79">
        <f t="shared" si="15"/>
        <v>0</v>
      </c>
      <c r="L143" s="79">
        <f t="shared" si="16"/>
        <v>0</v>
      </c>
    </row>
    <row r="144" spans="1:12" s="75" customFormat="1" ht="48">
      <c r="A144" s="89" t="s">
        <v>312</v>
      </c>
      <c r="B144" s="95" t="s">
        <v>153</v>
      </c>
      <c r="C144" s="83" t="s">
        <v>356</v>
      </c>
      <c r="D144" s="96">
        <v>311.79</v>
      </c>
      <c r="E144" s="96">
        <v>4</v>
      </c>
      <c r="F144" s="81"/>
      <c r="G144" s="82"/>
      <c r="H144" s="78">
        <f t="shared" si="17"/>
        <v>0</v>
      </c>
      <c r="I144" s="79">
        <f t="shared" si="13"/>
        <v>1247.16</v>
      </c>
      <c r="J144" s="79">
        <f t="shared" si="14"/>
        <v>0</v>
      </c>
      <c r="K144" s="79">
        <f t="shared" si="15"/>
        <v>0</v>
      </c>
      <c r="L144" s="79">
        <f t="shared" si="16"/>
        <v>0</v>
      </c>
    </row>
    <row r="145" spans="1:12" s="75" customFormat="1" ht="36">
      <c r="A145" s="89" t="s">
        <v>313</v>
      </c>
      <c r="B145" s="102" t="s">
        <v>154</v>
      </c>
      <c r="C145" s="83" t="s">
        <v>356</v>
      </c>
      <c r="D145" s="96">
        <v>415.4</v>
      </c>
      <c r="E145" s="96">
        <v>4</v>
      </c>
      <c r="F145" s="81"/>
      <c r="G145" s="82"/>
      <c r="H145" s="78">
        <f t="shared" si="17"/>
        <v>0</v>
      </c>
      <c r="I145" s="79">
        <f t="shared" si="13"/>
        <v>1661.6</v>
      </c>
      <c r="J145" s="79">
        <f t="shared" si="14"/>
        <v>0</v>
      </c>
      <c r="K145" s="79">
        <f t="shared" si="15"/>
        <v>0</v>
      </c>
      <c r="L145" s="79">
        <f t="shared" si="16"/>
        <v>0</v>
      </c>
    </row>
    <row r="146" spans="1:12" s="75" customFormat="1" ht="36">
      <c r="A146" s="89" t="s">
        <v>314</v>
      </c>
      <c r="B146" s="95" t="s">
        <v>155</v>
      </c>
      <c r="C146" s="83" t="s">
        <v>356</v>
      </c>
      <c r="D146" s="96">
        <v>87.52</v>
      </c>
      <c r="E146" s="96">
        <v>2</v>
      </c>
      <c r="F146" s="81"/>
      <c r="G146" s="82"/>
      <c r="H146" s="78">
        <f t="shared" si="17"/>
        <v>0</v>
      </c>
      <c r="I146" s="79">
        <f t="shared" si="13"/>
        <v>175.04</v>
      </c>
      <c r="J146" s="79">
        <f t="shared" si="14"/>
        <v>0</v>
      </c>
      <c r="K146" s="79">
        <f t="shared" si="15"/>
        <v>0</v>
      </c>
      <c r="L146" s="79">
        <f t="shared" si="16"/>
        <v>0</v>
      </c>
    </row>
    <row r="147" spans="1:12" s="75" customFormat="1" ht="12">
      <c r="A147" s="106" t="s">
        <v>315</v>
      </c>
      <c r="B147" s="107" t="s">
        <v>165</v>
      </c>
      <c r="C147" s="83"/>
      <c r="D147" s="108">
        <v>0</v>
      </c>
      <c r="E147" s="109"/>
      <c r="F147" s="81"/>
      <c r="G147" s="82"/>
      <c r="H147" s="78">
        <f t="shared" si="17"/>
        <v>0</v>
      </c>
      <c r="I147" s="79">
        <f aca="true" t="shared" si="18" ref="I147:I179">ROUNDUP((E147*D147),2)</f>
        <v>0</v>
      </c>
      <c r="J147" s="79">
        <f aca="true" t="shared" si="19" ref="J147:J179">ROUNDUP((F147*D147),2)</f>
        <v>0</v>
      </c>
      <c r="K147" s="79">
        <f aca="true" t="shared" si="20" ref="K147:K179">ROUNDUP((D147*G147),2)</f>
        <v>0</v>
      </c>
      <c r="L147" s="79">
        <f t="shared" si="16"/>
        <v>0</v>
      </c>
    </row>
    <row r="148" spans="1:14" s="75" customFormat="1" ht="24">
      <c r="A148" s="110" t="s">
        <v>316</v>
      </c>
      <c r="B148" s="95" t="s">
        <v>166</v>
      </c>
      <c r="C148" s="83" t="s">
        <v>353</v>
      </c>
      <c r="D148" s="104">
        <v>0.93</v>
      </c>
      <c r="E148" s="105">
        <v>7350</v>
      </c>
      <c r="F148" s="81">
        <v>1141.83</v>
      </c>
      <c r="G148" s="82"/>
      <c r="H148" s="78">
        <f t="shared" si="17"/>
        <v>1141.83</v>
      </c>
      <c r="I148" s="79">
        <f t="shared" si="18"/>
        <v>6835.5</v>
      </c>
      <c r="J148" s="79">
        <f t="shared" si="19"/>
        <v>1061.91</v>
      </c>
      <c r="K148" s="79">
        <f t="shared" si="20"/>
        <v>0</v>
      </c>
      <c r="L148" s="79">
        <f t="shared" si="16"/>
        <v>1061.91</v>
      </c>
      <c r="M148" s="75">
        <v>1069.5</v>
      </c>
      <c r="N148" s="75">
        <f>M148-7.59</f>
        <v>1061.91</v>
      </c>
    </row>
    <row r="149" spans="1:13" s="75" customFormat="1" ht="24">
      <c r="A149" s="110" t="s">
        <v>317</v>
      </c>
      <c r="B149" s="95" t="s">
        <v>167</v>
      </c>
      <c r="C149" s="83" t="s">
        <v>355</v>
      </c>
      <c r="D149" s="104">
        <v>111.12</v>
      </c>
      <c r="E149" s="105">
        <v>380</v>
      </c>
      <c r="F149" s="81">
        <v>1556.58</v>
      </c>
      <c r="G149" s="82"/>
      <c r="H149" s="78">
        <f t="shared" si="17"/>
        <v>1556.58</v>
      </c>
      <c r="I149" s="79">
        <f t="shared" si="18"/>
        <v>42225.6</v>
      </c>
      <c r="J149" s="79">
        <f>ROUNDUP((F149*D149),2)+0.02</f>
        <v>172967.19</v>
      </c>
      <c r="K149" s="79">
        <f t="shared" si="20"/>
        <v>0</v>
      </c>
      <c r="L149" s="79">
        <f t="shared" si="16"/>
        <v>172967.19</v>
      </c>
      <c r="M149" s="121">
        <v>172967.19</v>
      </c>
    </row>
    <row r="150" spans="1:12" s="75" customFormat="1" ht="24">
      <c r="A150" s="110" t="s">
        <v>318</v>
      </c>
      <c r="B150" s="111" t="s">
        <v>168</v>
      </c>
      <c r="C150" s="83" t="s">
        <v>353</v>
      </c>
      <c r="D150" s="104">
        <v>38.82</v>
      </c>
      <c r="E150" s="105">
        <v>7600</v>
      </c>
      <c r="F150" s="81">
        <v>1200</v>
      </c>
      <c r="G150" s="82">
        <v>1200</v>
      </c>
      <c r="H150" s="78">
        <f t="shared" si="17"/>
        <v>2400</v>
      </c>
      <c r="I150" s="79">
        <f t="shared" si="18"/>
        <v>295032</v>
      </c>
      <c r="J150" s="79">
        <f t="shared" si="19"/>
        <v>46584</v>
      </c>
      <c r="K150" s="79">
        <f t="shared" si="20"/>
        <v>46584</v>
      </c>
      <c r="L150" s="79">
        <f t="shared" si="16"/>
        <v>93168</v>
      </c>
    </row>
    <row r="151" spans="1:12" s="75" customFormat="1" ht="36">
      <c r="A151" s="110" t="s">
        <v>319</v>
      </c>
      <c r="B151" s="95" t="s">
        <v>169</v>
      </c>
      <c r="C151" s="83" t="s">
        <v>353</v>
      </c>
      <c r="D151" s="104">
        <v>97.78</v>
      </c>
      <c r="E151" s="105">
        <v>7600</v>
      </c>
      <c r="F151" s="81"/>
      <c r="G151" s="82"/>
      <c r="H151" s="78">
        <f t="shared" si="17"/>
        <v>0</v>
      </c>
      <c r="I151" s="79">
        <f t="shared" si="18"/>
        <v>743128</v>
      </c>
      <c r="J151" s="79">
        <f t="shared" si="19"/>
        <v>0</v>
      </c>
      <c r="K151" s="79">
        <f t="shared" si="20"/>
        <v>0</v>
      </c>
      <c r="L151" s="79">
        <f t="shared" si="16"/>
        <v>0</v>
      </c>
    </row>
    <row r="152" spans="1:12" s="75" customFormat="1" ht="48">
      <c r="A152" s="110" t="s">
        <v>320</v>
      </c>
      <c r="B152" s="95" t="s">
        <v>170</v>
      </c>
      <c r="C152" s="83" t="s">
        <v>361</v>
      </c>
      <c r="D152" s="97">
        <v>4610.14</v>
      </c>
      <c r="E152" s="97">
        <v>1</v>
      </c>
      <c r="F152" s="81"/>
      <c r="G152" s="82"/>
      <c r="H152" s="78">
        <f t="shared" si="17"/>
        <v>0</v>
      </c>
      <c r="I152" s="79">
        <f t="shared" si="18"/>
        <v>4610.14</v>
      </c>
      <c r="J152" s="79">
        <f t="shared" si="19"/>
        <v>0</v>
      </c>
      <c r="K152" s="79">
        <f t="shared" si="20"/>
        <v>0</v>
      </c>
      <c r="L152" s="79">
        <f t="shared" si="16"/>
        <v>0</v>
      </c>
    </row>
    <row r="153" spans="1:12" s="75" customFormat="1" ht="12">
      <c r="A153" s="106" t="s">
        <v>321</v>
      </c>
      <c r="B153" s="107" t="s">
        <v>171</v>
      </c>
      <c r="C153" s="83"/>
      <c r="D153" s="108">
        <v>0</v>
      </c>
      <c r="E153" s="109"/>
      <c r="F153" s="81"/>
      <c r="G153" s="82"/>
      <c r="H153" s="78">
        <f t="shared" si="17"/>
        <v>0</v>
      </c>
      <c r="I153" s="79">
        <f t="shared" si="18"/>
        <v>0</v>
      </c>
      <c r="J153" s="79">
        <f t="shared" si="19"/>
        <v>0</v>
      </c>
      <c r="K153" s="79">
        <f t="shared" si="20"/>
        <v>0</v>
      </c>
      <c r="L153" s="79">
        <f t="shared" si="16"/>
        <v>0</v>
      </c>
    </row>
    <row r="154" spans="1:12" s="75" customFormat="1" ht="36">
      <c r="A154" s="89" t="s">
        <v>322</v>
      </c>
      <c r="B154" s="112" t="s">
        <v>172</v>
      </c>
      <c r="C154" s="83" t="s">
        <v>17</v>
      </c>
      <c r="D154" s="113">
        <v>6.54</v>
      </c>
      <c r="E154" s="113">
        <v>100</v>
      </c>
      <c r="F154" s="81"/>
      <c r="G154" s="82"/>
      <c r="H154" s="78">
        <f t="shared" si="17"/>
        <v>0</v>
      </c>
      <c r="I154" s="79">
        <f t="shared" si="18"/>
        <v>654</v>
      </c>
      <c r="J154" s="79">
        <f t="shared" si="19"/>
        <v>0</v>
      </c>
      <c r="K154" s="79">
        <f t="shared" si="20"/>
        <v>0</v>
      </c>
      <c r="L154" s="79">
        <f t="shared" si="16"/>
        <v>0</v>
      </c>
    </row>
    <row r="155" spans="1:12" s="75" customFormat="1" ht="36">
      <c r="A155" s="89" t="s">
        <v>323</v>
      </c>
      <c r="B155" s="112" t="s">
        <v>173</v>
      </c>
      <c r="C155" s="83" t="s">
        <v>17</v>
      </c>
      <c r="D155" s="113">
        <v>9.24</v>
      </c>
      <c r="E155" s="113">
        <v>400</v>
      </c>
      <c r="F155" s="81"/>
      <c r="G155" s="82"/>
      <c r="H155" s="78">
        <f t="shared" si="17"/>
        <v>0</v>
      </c>
      <c r="I155" s="79">
        <f t="shared" si="18"/>
        <v>3696</v>
      </c>
      <c r="J155" s="79">
        <f t="shared" si="19"/>
        <v>0</v>
      </c>
      <c r="K155" s="79">
        <f t="shared" si="20"/>
        <v>0</v>
      </c>
      <c r="L155" s="79">
        <f t="shared" si="16"/>
        <v>0</v>
      </c>
    </row>
    <row r="156" spans="1:12" s="75" customFormat="1" ht="36">
      <c r="A156" s="89" t="s">
        <v>324</v>
      </c>
      <c r="B156" s="112" t="s">
        <v>174</v>
      </c>
      <c r="C156" s="83" t="s">
        <v>17</v>
      </c>
      <c r="D156" s="113">
        <v>12.49</v>
      </c>
      <c r="E156" s="113">
        <v>500</v>
      </c>
      <c r="F156" s="81"/>
      <c r="G156" s="82"/>
      <c r="H156" s="78">
        <f t="shared" si="17"/>
        <v>0</v>
      </c>
      <c r="I156" s="79">
        <f t="shared" si="18"/>
        <v>6245</v>
      </c>
      <c r="J156" s="79">
        <f t="shared" si="19"/>
        <v>0</v>
      </c>
      <c r="K156" s="79">
        <f t="shared" si="20"/>
        <v>0</v>
      </c>
      <c r="L156" s="79">
        <f t="shared" si="16"/>
        <v>0</v>
      </c>
    </row>
    <row r="157" spans="1:12" s="75" customFormat="1" ht="36">
      <c r="A157" s="89" t="s">
        <v>325</v>
      </c>
      <c r="B157" s="112" t="s">
        <v>175</v>
      </c>
      <c r="C157" s="83" t="s">
        <v>17</v>
      </c>
      <c r="D157" s="113">
        <v>19.7</v>
      </c>
      <c r="E157" s="113">
        <v>650</v>
      </c>
      <c r="F157" s="81"/>
      <c r="G157" s="82"/>
      <c r="H157" s="78">
        <f t="shared" si="17"/>
        <v>0</v>
      </c>
      <c r="I157" s="79">
        <f t="shared" si="18"/>
        <v>12805</v>
      </c>
      <c r="J157" s="79">
        <f t="shared" si="19"/>
        <v>0</v>
      </c>
      <c r="K157" s="79">
        <f t="shared" si="20"/>
        <v>0</v>
      </c>
      <c r="L157" s="79">
        <f t="shared" si="16"/>
        <v>0</v>
      </c>
    </row>
    <row r="158" spans="1:12" s="75" customFormat="1" ht="36">
      <c r="A158" s="89" t="s">
        <v>326</v>
      </c>
      <c r="B158" s="112" t="s">
        <v>176</v>
      </c>
      <c r="C158" s="83" t="s">
        <v>17</v>
      </c>
      <c r="D158" s="113">
        <v>30.08</v>
      </c>
      <c r="E158" s="113">
        <v>1500</v>
      </c>
      <c r="F158" s="81"/>
      <c r="G158" s="82"/>
      <c r="H158" s="78">
        <f t="shared" si="17"/>
        <v>0</v>
      </c>
      <c r="I158" s="79">
        <f t="shared" si="18"/>
        <v>45120</v>
      </c>
      <c r="J158" s="79">
        <f t="shared" si="19"/>
        <v>0</v>
      </c>
      <c r="K158" s="79">
        <f t="shared" si="20"/>
        <v>0</v>
      </c>
      <c r="L158" s="79">
        <f t="shared" si="16"/>
        <v>0</v>
      </c>
    </row>
    <row r="159" spans="1:12" s="75" customFormat="1" ht="48">
      <c r="A159" s="89" t="s">
        <v>327</v>
      </c>
      <c r="B159" s="112" t="s">
        <v>177</v>
      </c>
      <c r="C159" s="83" t="s">
        <v>17</v>
      </c>
      <c r="D159" s="113">
        <v>14.04</v>
      </c>
      <c r="E159" s="113">
        <v>400</v>
      </c>
      <c r="F159" s="81"/>
      <c r="G159" s="82"/>
      <c r="H159" s="78">
        <f t="shared" si="17"/>
        <v>0</v>
      </c>
      <c r="I159" s="79">
        <f t="shared" si="18"/>
        <v>5616</v>
      </c>
      <c r="J159" s="79">
        <f t="shared" si="19"/>
        <v>0</v>
      </c>
      <c r="K159" s="79">
        <f t="shared" si="20"/>
        <v>0</v>
      </c>
      <c r="L159" s="79">
        <f t="shared" si="16"/>
        <v>0</v>
      </c>
    </row>
    <row r="160" spans="1:12" s="75" customFormat="1" ht="48">
      <c r="A160" s="89" t="s">
        <v>328</v>
      </c>
      <c r="B160" s="112" t="s">
        <v>178</v>
      </c>
      <c r="C160" s="83" t="s">
        <v>17</v>
      </c>
      <c r="D160" s="113">
        <v>13.99</v>
      </c>
      <c r="E160" s="113">
        <v>80</v>
      </c>
      <c r="F160" s="81"/>
      <c r="G160" s="82"/>
      <c r="H160" s="78">
        <f t="shared" si="17"/>
        <v>0</v>
      </c>
      <c r="I160" s="79">
        <f t="shared" si="18"/>
        <v>1119.2</v>
      </c>
      <c r="J160" s="79">
        <f t="shared" si="19"/>
        <v>0</v>
      </c>
      <c r="K160" s="79">
        <f t="shared" si="20"/>
        <v>0</v>
      </c>
      <c r="L160" s="79">
        <f t="shared" si="16"/>
        <v>0</v>
      </c>
    </row>
    <row r="161" spans="1:12" s="75" customFormat="1" ht="48">
      <c r="A161" s="89" t="s">
        <v>329</v>
      </c>
      <c r="B161" s="112" t="s">
        <v>179</v>
      </c>
      <c r="C161" s="83" t="s">
        <v>17</v>
      </c>
      <c r="D161" s="113">
        <v>20.24</v>
      </c>
      <c r="E161" s="113">
        <v>280</v>
      </c>
      <c r="F161" s="81"/>
      <c r="G161" s="82"/>
      <c r="H161" s="78">
        <f t="shared" si="17"/>
        <v>0</v>
      </c>
      <c r="I161" s="79">
        <f t="shared" si="18"/>
        <v>5667.2</v>
      </c>
      <c r="J161" s="79">
        <f t="shared" si="19"/>
        <v>0</v>
      </c>
      <c r="K161" s="79">
        <f t="shared" si="20"/>
        <v>0</v>
      </c>
      <c r="L161" s="79">
        <f t="shared" si="16"/>
        <v>0</v>
      </c>
    </row>
    <row r="162" spans="1:12" s="75" customFormat="1" ht="48">
      <c r="A162" s="89" t="s">
        <v>330</v>
      </c>
      <c r="B162" s="112" t="s">
        <v>180</v>
      </c>
      <c r="C162" s="83" t="s">
        <v>362</v>
      </c>
      <c r="D162" s="113">
        <v>8754.96</v>
      </c>
      <c r="E162" s="113">
        <v>6</v>
      </c>
      <c r="F162" s="81">
        <v>6</v>
      </c>
      <c r="G162" s="82"/>
      <c r="H162" s="78">
        <f t="shared" si="17"/>
        <v>6</v>
      </c>
      <c r="I162" s="79">
        <f t="shared" si="18"/>
        <v>52529.76</v>
      </c>
      <c r="J162" s="79">
        <f t="shared" si="19"/>
        <v>52529.76</v>
      </c>
      <c r="K162" s="79">
        <f t="shared" si="20"/>
        <v>0</v>
      </c>
      <c r="L162" s="79">
        <f t="shared" si="16"/>
        <v>52529.76</v>
      </c>
    </row>
    <row r="163" spans="1:12" s="75" customFormat="1" ht="36">
      <c r="A163" s="89" t="s">
        <v>331</v>
      </c>
      <c r="B163" s="112" t="s">
        <v>181</v>
      </c>
      <c r="C163" s="83" t="s">
        <v>362</v>
      </c>
      <c r="D163" s="113">
        <v>983.89</v>
      </c>
      <c r="E163" s="113">
        <v>14</v>
      </c>
      <c r="F163" s="81"/>
      <c r="G163" s="82"/>
      <c r="H163" s="78">
        <f t="shared" si="17"/>
        <v>0</v>
      </c>
      <c r="I163" s="79">
        <f t="shared" si="18"/>
        <v>13774.46</v>
      </c>
      <c r="J163" s="79">
        <f t="shared" si="19"/>
        <v>0</v>
      </c>
      <c r="K163" s="79">
        <f t="shared" si="20"/>
        <v>0</v>
      </c>
      <c r="L163" s="79">
        <f t="shared" si="16"/>
        <v>0</v>
      </c>
    </row>
    <row r="164" spans="1:12" s="75" customFormat="1" ht="48">
      <c r="A164" s="89" t="s">
        <v>332</v>
      </c>
      <c r="B164" s="112" t="s">
        <v>182</v>
      </c>
      <c r="C164" s="83" t="s">
        <v>362</v>
      </c>
      <c r="D164" s="113">
        <v>4954.7</v>
      </c>
      <c r="E164" s="113">
        <v>5</v>
      </c>
      <c r="F164" s="81">
        <v>4</v>
      </c>
      <c r="G164" s="82"/>
      <c r="H164" s="78">
        <f t="shared" si="17"/>
        <v>4</v>
      </c>
      <c r="I164" s="79">
        <f t="shared" si="18"/>
        <v>24773.5</v>
      </c>
      <c r="J164" s="79">
        <f t="shared" si="19"/>
        <v>19818.8</v>
      </c>
      <c r="K164" s="79">
        <f t="shared" si="20"/>
        <v>0</v>
      </c>
      <c r="L164" s="79">
        <f t="shared" si="16"/>
        <v>19818.8</v>
      </c>
    </row>
    <row r="165" spans="1:12" s="75" customFormat="1" ht="24">
      <c r="A165" s="89" t="s">
        <v>333</v>
      </c>
      <c r="B165" s="112" t="s">
        <v>183</v>
      </c>
      <c r="C165" s="83" t="s">
        <v>362</v>
      </c>
      <c r="D165" s="113">
        <v>106.86</v>
      </c>
      <c r="E165" s="113">
        <v>14</v>
      </c>
      <c r="F165" s="81"/>
      <c r="G165" s="82"/>
      <c r="H165" s="78">
        <f t="shared" si="17"/>
        <v>0</v>
      </c>
      <c r="I165" s="79">
        <f t="shared" si="18"/>
        <v>1496.04</v>
      </c>
      <c r="J165" s="79">
        <f t="shared" si="19"/>
        <v>0</v>
      </c>
      <c r="K165" s="79">
        <f t="shared" si="20"/>
        <v>0</v>
      </c>
      <c r="L165" s="79">
        <f t="shared" si="16"/>
        <v>0</v>
      </c>
    </row>
    <row r="166" spans="1:12" s="75" customFormat="1" ht="12">
      <c r="A166" s="89" t="s">
        <v>334</v>
      </c>
      <c r="B166" s="112" t="s">
        <v>184</v>
      </c>
      <c r="C166" s="83" t="s">
        <v>1</v>
      </c>
      <c r="D166" s="113">
        <v>9.91</v>
      </c>
      <c r="E166" s="113">
        <v>14</v>
      </c>
      <c r="F166" s="81"/>
      <c r="G166" s="82"/>
      <c r="H166" s="78">
        <f t="shared" si="17"/>
        <v>0</v>
      </c>
      <c r="I166" s="79">
        <f t="shared" si="18"/>
        <v>138.74</v>
      </c>
      <c r="J166" s="79">
        <f t="shared" si="19"/>
        <v>0</v>
      </c>
      <c r="K166" s="79">
        <f t="shared" si="20"/>
        <v>0</v>
      </c>
      <c r="L166" s="79">
        <f t="shared" si="16"/>
        <v>0</v>
      </c>
    </row>
    <row r="167" spans="1:12" s="75" customFormat="1" ht="48">
      <c r="A167" s="89" t="s">
        <v>335</v>
      </c>
      <c r="B167" s="112" t="s">
        <v>185</v>
      </c>
      <c r="C167" s="83" t="s">
        <v>362</v>
      </c>
      <c r="D167" s="113">
        <v>768.32</v>
      </c>
      <c r="E167" s="113">
        <v>1</v>
      </c>
      <c r="F167" s="81"/>
      <c r="G167" s="82"/>
      <c r="H167" s="78">
        <f t="shared" si="17"/>
        <v>0</v>
      </c>
      <c r="I167" s="79">
        <f t="shared" si="18"/>
        <v>768.32</v>
      </c>
      <c r="J167" s="79">
        <f t="shared" si="19"/>
        <v>0</v>
      </c>
      <c r="K167" s="79">
        <f t="shared" si="20"/>
        <v>0</v>
      </c>
      <c r="L167" s="79">
        <f t="shared" si="16"/>
        <v>0</v>
      </c>
    </row>
    <row r="168" spans="1:12" s="75" customFormat="1" ht="24">
      <c r="A168" s="89" t="s">
        <v>336</v>
      </c>
      <c r="B168" s="112" t="s">
        <v>186</v>
      </c>
      <c r="C168" s="83" t="s">
        <v>362</v>
      </c>
      <c r="D168" s="113">
        <v>117.32</v>
      </c>
      <c r="E168" s="113">
        <v>1</v>
      </c>
      <c r="F168" s="81"/>
      <c r="G168" s="82"/>
      <c r="H168" s="78">
        <f t="shared" si="17"/>
        <v>0</v>
      </c>
      <c r="I168" s="79">
        <f t="shared" si="18"/>
        <v>117.32</v>
      </c>
      <c r="J168" s="79">
        <f t="shared" si="19"/>
        <v>0</v>
      </c>
      <c r="K168" s="79">
        <f t="shared" si="20"/>
        <v>0</v>
      </c>
      <c r="L168" s="79">
        <f t="shared" si="16"/>
        <v>0</v>
      </c>
    </row>
    <row r="169" spans="1:12" s="75" customFormat="1" ht="36">
      <c r="A169" s="89" t="s">
        <v>337</v>
      </c>
      <c r="B169" s="112" t="s">
        <v>187</v>
      </c>
      <c r="C169" s="83" t="s">
        <v>362</v>
      </c>
      <c r="D169" s="113">
        <v>16.59</v>
      </c>
      <c r="E169" s="113">
        <v>12</v>
      </c>
      <c r="F169" s="81"/>
      <c r="G169" s="82"/>
      <c r="H169" s="78">
        <f t="shared" si="17"/>
        <v>0</v>
      </c>
      <c r="I169" s="79">
        <f t="shared" si="18"/>
        <v>199.08</v>
      </c>
      <c r="J169" s="79">
        <f t="shared" si="19"/>
        <v>0</v>
      </c>
      <c r="K169" s="79">
        <f t="shared" si="20"/>
        <v>0</v>
      </c>
      <c r="L169" s="79">
        <f t="shared" si="16"/>
        <v>0</v>
      </c>
    </row>
    <row r="170" spans="1:12" s="75" customFormat="1" ht="36">
      <c r="A170" s="89" t="s">
        <v>338</v>
      </c>
      <c r="B170" s="112" t="s">
        <v>188</v>
      </c>
      <c r="C170" s="83" t="s">
        <v>1</v>
      </c>
      <c r="D170" s="113">
        <v>203.83</v>
      </c>
      <c r="E170" s="113">
        <v>1</v>
      </c>
      <c r="F170" s="81"/>
      <c r="G170" s="82"/>
      <c r="H170" s="78">
        <f t="shared" si="17"/>
        <v>0</v>
      </c>
      <c r="I170" s="79">
        <f t="shared" si="18"/>
        <v>203.83</v>
      </c>
      <c r="J170" s="79">
        <f t="shared" si="19"/>
        <v>0</v>
      </c>
      <c r="K170" s="79">
        <f t="shared" si="20"/>
        <v>0</v>
      </c>
      <c r="L170" s="79">
        <f t="shared" si="16"/>
        <v>0</v>
      </c>
    </row>
    <row r="171" spans="1:12" s="75" customFormat="1" ht="48">
      <c r="A171" s="89" t="s">
        <v>339</v>
      </c>
      <c r="B171" s="112" t="s">
        <v>189</v>
      </c>
      <c r="C171" s="83" t="s">
        <v>362</v>
      </c>
      <c r="D171" s="113">
        <v>2064.79</v>
      </c>
      <c r="E171" s="113">
        <v>1</v>
      </c>
      <c r="F171" s="81"/>
      <c r="G171" s="82"/>
      <c r="H171" s="78">
        <f t="shared" si="17"/>
        <v>0</v>
      </c>
      <c r="I171" s="79">
        <f t="shared" si="18"/>
        <v>2064.79</v>
      </c>
      <c r="J171" s="79">
        <f t="shared" si="19"/>
        <v>0</v>
      </c>
      <c r="K171" s="79">
        <f t="shared" si="20"/>
        <v>0</v>
      </c>
      <c r="L171" s="79">
        <f t="shared" si="16"/>
        <v>0</v>
      </c>
    </row>
    <row r="172" spans="1:12" s="75" customFormat="1" ht="24">
      <c r="A172" s="89" t="s">
        <v>340</v>
      </c>
      <c r="B172" s="112" t="s">
        <v>190</v>
      </c>
      <c r="C172" s="83" t="s">
        <v>1</v>
      </c>
      <c r="D172" s="113">
        <v>16.92</v>
      </c>
      <c r="E172" s="113">
        <v>8</v>
      </c>
      <c r="F172" s="81"/>
      <c r="G172" s="82"/>
      <c r="H172" s="78">
        <f t="shared" si="17"/>
        <v>0</v>
      </c>
      <c r="I172" s="79">
        <f t="shared" si="18"/>
        <v>135.36</v>
      </c>
      <c r="J172" s="79">
        <f t="shared" si="19"/>
        <v>0</v>
      </c>
      <c r="K172" s="79">
        <f t="shared" si="20"/>
        <v>0</v>
      </c>
      <c r="L172" s="79">
        <f t="shared" si="16"/>
        <v>0</v>
      </c>
    </row>
    <row r="173" spans="1:12" s="75" customFormat="1" ht="36">
      <c r="A173" s="89" t="s">
        <v>341</v>
      </c>
      <c r="B173" s="112" t="s">
        <v>191</v>
      </c>
      <c r="C173" s="83" t="s">
        <v>362</v>
      </c>
      <c r="D173" s="113">
        <v>4029.37</v>
      </c>
      <c r="E173" s="113">
        <v>2</v>
      </c>
      <c r="F173" s="81"/>
      <c r="G173" s="82"/>
      <c r="H173" s="78">
        <f t="shared" si="17"/>
        <v>0</v>
      </c>
      <c r="I173" s="79">
        <f t="shared" si="18"/>
        <v>8058.74</v>
      </c>
      <c r="J173" s="79">
        <f t="shared" si="19"/>
        <v>0</v>
      </c>
      <c r="K173" s="79">
        <f t="shared" si="20"/>
        <v>0</v>
      </c>
      <c r="L173" s="79">
        <f t="shared" si="16"/>
        <v>0</v>
      </c>
    </row>
    <row r="174" spans="1:12" s="75" customFormat="1" ht="36">
      <c r="A174" s="89" t="s">
        <v>342</v>
      </c>
      <c r="B174" s="112" t="s">
        <v>192</v>
      </c>
      <c r="C174" s="83" t="s">
        <v>1</v>
      </c>
      <c r="D174" s="113">
        <v>400.56</v>
      </c>
      <c r="E174" s="113">
        <v>1</v>
      </c>
      <c r="F174" s="81"/>
      <c r="G174" s="82"/>
      <c r="H174" s="78">
        <f t="shared" si="17"/>
        <v>0</v>
      </c>
      <c r="I174" s="79">
        <f t="shared" si="18"/>
        <v>400.56</v>
      </c>
      <c r="J174" s="79">
        <f t="shared" si="19"/>
        <v>0</v>
      </c>
      <c r="K174" s="79">
        <f t="shared" si="20"/>
        <v>0</v>
      </c>
      <c r="L174" s="79">
        <f t="shared" si="16"/>
        <v>0</v>
      </c>
    </row>
    <row r="175" spans="1:12" s="75" customFormat="1" ht="24">
      <c r="A175" s="89" t="s">
        <v>343</v>
      </c>
      <c r="B175" s="112" t="s">
        <v>193</v>
      </c>
      <c r="C175" s="83" t="s">
        <v>1</v>
      </c>
      <c r="D175" s="113">
        <v>541.8</v>
      </c>
      <c r="E175" s="113">
        <v>36</v>
      </c>
      <c r="F175" s="81"/>
      <c r="G175" s="82"/>
      <c r="H175" s="78">
        <f t="shared" si="17"/>
        <v>0</v>
      </c>
      <c r="I175" s="79">
        <f t="shared" si="18"/>
        <v>19504.8</v>
      </c>
      <c r="J175" s="79">
        <f t="shared" si="19"/>
        <v>0</v>
      </c>
      <c r="K175" s="79">
        <f t="shared" si="20"/>
        <v>0</v>
      </c>
      <c r="L175" s="79">
        <f t="shared" si="16"/>
        <v>0</v>
      </c>
    </row>
    <row r="176" spans="1:12" s="75" customFormat="1" ht="12">
      <c r="A176" s="89" t="s">
        <v>344</v>
      </c>
      <c r="B176" s="112" t="s">
        <v>194</v>
      </c>
      <c r="C176" s="83" t="s">
        <v>1</v>
      </c>
      <c r="D176" s="113">
        <v>278.84</v>
      </c>
      <c r="E176" s="113">
        <v>2</v>
      </c>
      <c r="F176" s="81"/>
      <c r="G176" s="82"/>
      <c r="H176" s="78">
        <f t="shared" si="17"/>
        <v>0</v>
      </c>
      <c r="I176" s="79">
        <f t="shared" si="18"/>
        <v>557.68</v>
      </c>
      <c r="J176" s="79">
        <f t="shared" si="19"/>
        <v>0</v>
      </c>
      <c r="K176" s="79">
        <f t="shared" si="20"/>
        <v>0</v>
      </c>
      <c r="L176" s="79">
        <f t="shared" si="16"/>
        <v>0</v>
      </c>
    </row>
    <row r="177" spans="1:12" s="75" customFormat="1" ht="12">
      <c r="A177" s="89" t="s">
        <v>345</v>
      </c>
      <c r="B177" s="112" t="s">
        <v>195</v>
      </c>
      <c r="C177" s="83" t="s">
        <v>1</v>
      </c>
      <c r="D177" s="113">
        <v>136.71</v>
      </c>
      <c r="E177" s="113">
        <v>3</v>
      </c>
      <c r="F177" s="81"/>
      <c r="G177" s="82"/>
      <c r="H177" s="78">
        <f t="shared" si="17"/>
        <v>0</v>
      </c>
      <c r="I177" s="79">
        <f t="shared" si="18"/>
        <v>410.13</v>
      </c>
      <c r="J177" s="79">
        <f t="shared" si="19"/>
        <v>0</v>
      </c>
      <c r="K177" s="79">
        <f t="shared" si="20"/>
        <v>0</v>
      </c>
      <c r="L177" s="79">
        <f t="shared" si="16"/>
        <v>0</v>
      </c>
    </row>
    <row r="178" spans="1:12" s="75" customFormat="1" ht="12">
      <c r="A178" s="106" t="s">
        <v>346</v>
      </c>
      <c r="B178" s="107" t="s">
        <v>196</v>
      </c>
      <c r="C178" s="83"/>
      <c r="D178" s="108"/>
      <c r="E178" s="109"/>
      <c r="F178" s="81"/>
      <c r="G178" s="82"/>
      <c r="H178" s="78">
        <f t="shared" si="17"/>
        <v>0</v>
      </c>
      <c r="I178" s="79">
        <f t="shared" si="18"/>
        <v>0</v>
      </c>
      <c r="J178" s="79">
        <f t="shared" si="19"/>
        <v>0</v>
      </c>
      <c r="K178" s="79">
        <f t="shared" si="20"/>
        <v>0</v>
      </c>
      <c r="L178" s="79">
        <f t="shared" si="16"/>
        <v>0</v>
      </c>
    </row>
    <row r="179" spans="1:12" s="75" customFormat="1" ht="24">
      <c r="A179" s="89" t="s">
        <v>347</v>
      </c>
      <c r="B179" s="112" t="s">
        <v>197</v>
      </c>
      <c r="C179" s="83" t="s">
        <v>17</v>
      </c>
      <c r="D179" s="113">
        <v>19.74</v>
      </c>
      <c r="E179" s="113">
        <v>50</v>
      </c>
      <c r="F179" s="88"/>
      <c r="G179" s="82"/>
      <c r="H179" s="78">
        <f t="shared" si="17"/>
        <v>0</v>
      </c>
      <c r="I179" s="79">
        <f t="shared" si="18"/>
        <v>987</v>
      </c>
      <c r="J179" s="79">
        <f t="shared" si="19"/>
        <v>0</v>
      </c>
      <c r="K179" s="79">
        <f t="shared" si="20"/>
        <v>0</v>
      </c>
      <c r="L179" s="79">
        <f t="shared" si="16"/>
        <v>0</v>
      </c>
    </row>
    <row r="180" spans="1:12" s="75" customFormat="1" ht="12">
      <c r="A180" s="89"/>
      <c r="B180" s="90"/>
      <c r="C180" s="83"/>
      <c r="D180" s="101"/>
      <c r="E180" s="101"/>
      <c r="F180" s="88"/>
      <c r="G180" s="82"/>
      <c r="H180" s="78"/>
      <c r="I180" s="79"/>
      <c r="J180" s="79"/>
      <c r="K180" s="79"/>
      <c r="L180" s="79"/>
    </row>
    <row r="181" spans="1:12" s="56" customFormat="1" ht="14.25">
      <c r="A181" s="54"/>
      <c r="B181" s="64"/>
      <c r="C181" s="52"/>
      <c r="D181" s="53"/>
      <c r="E181" s="53"/>
      <c r="F181" s="49"/>
      <c r="G181" s="55"/>
      <c r="H181" s="51"/>
      <c r="I181" s="50">
        <f>SUM(I10:I180)</f>
        <v>1881630.9168</v>
      </c>
      <c r="J181" s="50">
        <f>SUM(J10:J180)+0.04</f>
        <v>566701.6394000001</v>
      </c>
      <c r="K181" s="50">
        <f>SUM(K10:K180)</f>
        <v>48841.49</v>
      </c>
      <c r="L181" s="50">
        <f>SUM(L10:L180)+0.04</f>
        <v>615543.1294000002</v>
      </c>
    </row>
    <row r="182" spans="1:12" s="56" customFormat="1" ht="14.25" customHeight="1">
      <c r="A182" s="130" t="s">
        <v>377</v>
      </c>
      <c r="B182" s="130"/>
      <c r="C182" s="130"/>
      <c r="D182" s="130"/>
      <c r="E182" s="130"/>
      <c r="F182" s="130"/>
      <c r="G182" s="130"/>
      <c r="H182" s="130"/>
      <c r="I182" s="57"/>
      <c r="J182" s="58"/>
      <c r="K182" s="49"/>
      <c r="L182" s="49"/>
    </row>
    <row r="183" spans="4:11" s="56" customFormat="1" ht="14.25">
      <c r="D183" s="59"/>
      <c r="E183" s="59"/>
      <c r="I183" s="71"/>
      <c r="K183" s="59"/>
    </row>
    <row r="184" spans="4:12" s="56" customFormat="1" ht="14.25">
      <c r="D184" s="59"/>
      <c r="E184" s="59"/>
      <c r="K184" s="119">
        <v>566701.64</v>
      </c>
      <c r="L184" s="120"/>
    </row>
    <row r="185" spans="9:11" ht="14.25">
      <c r="I185" s="61"/>
      <c r="J185" s="61"/>
      <c r="K185" s="62"/>
    </row>
    <row r="186" ht="14.25">
      <c r="K186" s="115"/>
    </row>
    <row r="187" ht="14.25">
      <c r="K187" s="63"/>
    </row>
  </sheetData>
  <sheetProtection/>
  <mergeCells count="16">
    <mergeCell ref="A1:G1"/>
    <mergeCell ref="I1:L1"/>
    <mergeCell ref="A2:L2"/>
    <mergeCell ref="A3:F3"/>
    <mergeCell ref="G3:L3"/>
    <mergeCell ref="A4:L4"/>
    <mergeCell ref="A182:H182"/>
    <mergeCell ref="A5:L5"/>
    <mergeCell ref="M5:W5"/>
    <mergeCell ref="A6:L6"/>
    <mergeCell ref="A7:A8"/>
    <mergeCell ref="B7:B8"/>
    <mergeCell ref="C7:C8"/>
    <mergeCell ref="D7:D8"/>
    <mergeCell ref="E7:H7"/>
    <mergeCell ref="I7:L7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87"/>
  <sheetViews>
    <sheetView view="pageBreakPreview" zoomScaleSheetLayoutView="100" zoomScalePageLayoutView="0" workbookViewId="0" topLeftCell="A169">
      <selection activeCell="B174" sqref="B174"/>
    </sheetView>
  </sheetViews>
  <sheetFormatPr defaultColWidth="9.140625" defaultRowHeight="15"/>
  <cols>
    <col min="1" max="1" width="6.7109375" style="46" bestFit="1" customWidth="1"/>
    <col min="2" max="2" width="47.421875" style="46" customWidth="1"/>
    <col min="3" max="3" width="6.421875" style="46" customWidth="1"/>
    <col min="4" max="4" width="13.8515625" style="115" bestFit="1" customWidth="1"/>
    <col min="5" max="5" width="13.140625" style="115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6384" width="9.140625" style="46" customWidth="1"/>
  </cols>
  <sheetData>
    <row r="1" spans="1:12" ht="15.75">
      <c r="A1" s="124"/>
      <c r="B1" s="124"/>
      <c r="C1" s="124"/>
      <c r="D1" s="124"/>
      <c r="E1" s="124"/>
      <c r="F1" s="124"/>
      <c r="G1" s="124"/>
      <c r="H1" s="45"/>
      <c r="I1" s="125" t="s">
        <v>372</v>
      </c>
      <c r="J1" s="125"/>
      <c r="K1" s="125"/>
      <c r="L1" s="125"/>
    </row>
    <row r="2" spans="1:12" ht="15.75">
      <c r="A2" s="126" t="s">
        <v>41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2" ht="15.75">
      <c r="A3" s="127" t="s">
        <v>98</v>
      </c>
      <c r="B3" s="128"/>
      <c r="C3" s="128"/>
      <c r="D3" s="128"/>
      <c r="E3" s="128"/>
      <c r="F3" s="128"/>
      <c r="G3" s="129" t="s">
        <v>373</v>
      </c>
      <c r="H3" s="129"/>
      <c r="I3" s="129"/>
      <c r="J3" s="129"/>
      <c r="K3" s="129"/>
      <c r="L3" s="129"/>
    </row>
    <row r="4" spans="1:12" ht="15.75">
      <c r="A4" s="127" t="s">
        <v>100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1:23" ht="32.25" customHeight="1">
      <c r="A5" s="131" t="s">
        <v>99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</row>
    <row r="6" spans="1:12" ht="15.75">
      <c r="A6" s="132" t="s">
        <v>96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</row>
    <row r="7" spans="1:12" ht="15.75">
      <c r="A7" s="133" t="s">
        <v>0</v>
      </c>
      <c r="B7" s="133" t="s">
        <v>2</v>
      </c>
      <c r="C7" s="133" t="s">
        <v>1</v>
      </c>
      <c r="D7" s="134" t="s">
        <v>3</v>
      </c>
      <c r="E7" s="135" t="s">
        <v>4</v>
      </c>
      <c r="F7" s="135"/>
      <c r="G7" s="135"/>
      <c r="H7" s="135"/>
      <c r="I7" s="136" t="s">
        <v>5</v>
      </c>
      <c r="J7" s="136"/>
      <c r="K7" s="136"/>
      <c r="L7" s="136"/>
    </row>
    <row r="8" spans="1:12" ht="15.75">
      <c r="A8" s="133"/>
      <c r="B8" s="133"/>
      <c r="C8" s="133"/>
      <c r="D8" s="134"/>
      <c r="E8" s="116" t="s">
        <v>6</v>
      </c>
      <c r="F8" s="48" t="s">
        <v>7</v>
      </c>
      <c r="G8" s="47" t="s">
        <v>8</v>
      </c>
      <c r="H8" s="47" t="s">
        <v>9</v>
      </c>
      <c r="I8" s="47" t="s">
        <v>6</v>
      </c>
      <c r="J8" s="47" t="s">
        <v>7</v>
      </c>
      <c r="K8" s="47" t="s">
        <v>8</v>
      </c>
      <c r="L8" s="47" t="s">
        <v>10</v>
      </c>
    </row>
    <row r="9" spans="1:12" s="75" customFormat="1" ht="24">
      <c r="A9" s="72" t="s">
        <v>349</v>
      </c>
      <c r="B9" s="91" t="s">
        <v>348</v>
      </c>
      <c r="C9" s="72"/>
      <c r="D9" s="114"/>
      <c r="E9" s="117"/>
      <c r="F9" s="73"/>
      <c r="G9" s="74"/>
      <c r="H9" s="74"/>
      <c r="I9" s="74"/>
      <c r="J9" s="74"/>
      <c r="K9" s="74"/>
      <c r="L9" s="74"/>
    </row>
    <row r="10" spans="1:12" s="75" customFormat="1" ht="12">
      <c r="A10" s="91" t="s">
        <v>13</v>
      </c>
      <c r="B10" s="92" t="s">
        <v>101</v>
      </c>
      <c r="C10" s="76"/>
      <c r="D10" s="93"/>
      <c r="E10" s="94"/>
      <c r="F10" s="77"/>
      <c r="G10" s="77"/>
      <c r="H10" s="78">
        <f aca="true" t="shared" si="0" ref="H10:H73">G10+F10</f>
        <v>0</v>
      </c>
      <c r="I10" s="79">
        <f aca="true" t="shared" si="1" ref="I10:I54">ROUNDUP((E10*D10),2)</f>
        <v>0</v>
      </c>
      <c r="J10" s="79">
        <f aca="true" t="shared" si="2" ref="J10:J54">ROUNDUP((F10*D10),2)</f>
        <v>0</v>
      </c>
      <c r="K10" s="79">
        <f aca="true" t="shared" si="3" ref="K10:K54">ROUNDUP((D10*G10),2)</f>
        <v>0</v>
      </c>
      <c r="L10" s="79">
        <f aca="true" t="shared" si="4" ref="L10:L56">K10+J10</f>
        <v>0</v>
      </c>
    </row>
    <row r="11" spans="1:12" s="75" customFormat="1" ht="24">
      <c r="A11" s="89" t="s">
        <v>12</v>
      </c>
      <c r="B11" s="95" t="s">
        <v>102</v>
      </c>
      <c r="C11" s="80" t="s">
        <v>353</v>
      </c>
      <c r="D11" s="96">
        <v>459.34</v>
      </c>
      <c r="E11" s="96">
        <v>6</v>
      </c>
      <c r="F11" s="81">
        <v>6</v>
      </c>
      <c r="G11" s="82"/>
      <c r="H11" s="78">
        <f t="shared" si="0"/>
        <v>6</v>
      </c>
      <c r="I11" s="79">
        <f t="shared" si="1"/>
        <v>2756.04</v>
      </c>
      <c r="J11" s="79">
        <f t="shared" si="2"/>
        <v>2756.04</v>
      </c>
      <c r="K11" s="79">
        <f t="shared" si="3"/>
        <v>0</v>
      </c>
      <c r="L11" s="79">
        <f t="shared" si="4"/>
        <v>2756.04</v>
      </c>
    </row>
    <row r="12" spans="1:12" s="75" customFormat="1" ht="12">
      <c r="A12" s="91" t="s">
        <v>28</v>
      </c>
      <c r="B12" s="92" t="s">
        <v>103</v>
      </c>
      <c r="C12" s="83"/>
      <c r="D12" s="93">
        <v>0</v>
      </c>
      <c r="E12" s="97"/>
      <c r="F12" s="84"/>
      <c r="G12" s="85"/>
      <c r="H12" s="78">
        <f t="shared" si="0"/>
        <v>0</v>
      </c>
      <c r="I12" s="79">
        <f t="shared" si="1"/>
        <v>0</v>
      </c>
      <c r="J12" s="79">
        <f t="shared" si="2"/>
        <v>0</v>
      </c>
      <c r="K12" s="79">
        <f t="shared" si="3"/>
        <v>0</v>
      </c>
      <c r="L12" s="79">
        <f t="shared" si="4"/>
        <v>0</v>
      </c>
    </row>
    <row r="13" spans="1:12" s="75" customFormat="1" ht="24">
      <c r="A13" s="89" t="s">
        <v>29</v>
      </c>
      <c r="B13" s="95" t="s">
        <v>104</v>
      </c>
      <c r="C13" s="83" t="s">
        <v>354</v>
      </c>
      <c r="D13" s="96">
        <v>14.74</v>
      </c>
      <c r="E13" s="97">
        <v>362.9</v>
      </c>
      <c r="F13" s="81">
        <v>329.3</v>
      </c>
      <c r="G13" s="82"/>
      <c r="H13" s="78">
        <f t="shared" si="0"/>
        <v>329.3</v>
      </c>
      <c r="I13" s="79">
        <f t="shared" si="1"/>
        <v>5349.150000000001</v>
      </c>
      <c r="J13" s="79">
        <f t="shared" si="2"/>
        <v>4853.89</v>
      </c>
      <c r="K13" s="79">
        <f t="shared" si="3"/>
        <v>0</v>
      </c>
      <c r="L13" s="79">
        <f t="shared" si="4"/>
        <v>4853.89</v>
      </c>
    </row>
    <row r="14" spans="1:12" s="87" customFormat="1" ht="12">
      <c r="A14" s="89" t="s">
        <v>30</v>
      </c>
      <c r="B14" s="95" t="s">
        <v>105</v>
      </c>
      <c r="C14" s="83" t="s">
        <v>354</v>
      </c>
      <c r="D14" s="96">
        <v>14.92</v>
      </c>
      <c r="E14" s="97">
        <v>410.4</v>
      </c>
      <c r="F14" s="81"/>
      <c r="G14" s="82"/>
      <c r="H14" s="78">
        <f t="shared" si="0"/>
        <v>0</v>
      </c>
      <c r="I14" s="79">
        <f t="shared" si="1"/>
        <v>6123.17</v>
      </c>
      <c r="J14" s="79">
        <f t="shared" si="2"/>
        <v>0</v>
      </c>
      <c r="K14" s="79">
        <f t="shared" si="3"/>
        <v>0</v>
      </c>
      <c r="L14" s="79">
        <f t="shared" si="4"/>
        <v>0</v>
      </c>
    </row>
    <row r="15" spans="1:12" s="75" customFormat="1" ht="24">
      <c r="A15" s="89" t="s">
        <v>31</v>
      </c>
      <c r="B15" s="95" t="s">
        <v>106</v>
      </c>
      <c r="C15" s="83" t="s">
        <v>355</v>
      </c>
      <c r="D15" s="96">
        <v>247.57</v>
      </c>
      <c r="E15" s="97">
        <v>6.8</v>
      </c>
      <c r="F15" s="81"/>
      <c r="G15" s="82"/>
      <c r="H15" s="78">
        <f t="shared" si="0"/>
        <v>0</v>
      </c>
      <c r="I15" s="79">
        <f t="shared" si="1"/>
        <v>1683.48</v>
      </c>
      <c r="J15" s="79">
        <f t="shared" si="2"/>
        <v>0</v>
      </c>
      <c r="K15" s="79">
        <f t="shared" si="3"/>
        <v>0</v>
      </c>
      <c r="L15" s="79">
        <f t="shared" si="4"/>
        <v>0</v>
      </c>
    </row>
    <row r="16" spans="1:12" s="75" customFormat="1" ht="24">
      <c r="A16" s="89" t="s">
        <v>198</v>
      </c>
      <c r="B16" s="95" t="s">
        <v>107</v>
      </c>
      <c r="C16" s="83" t="s">
        <v>353</v>
      </c>
      <c r="D16" s="96">
        <v>19.86</v>
      </c>
      <c r="E16" s="98">
        <v>664.7</v>
      </c>
      <c r="F16" s="81"/>
      <c r="G16" s="82"/>
      <c r="H16" s="78">
        <f t="shared" si="0"/>
        <v>0</v>
      </c>
      <c r="I16" s="79">
        <f>E16*D16</f>
        <v>13200.942000000001</v>
      </c>
      <c r="J16" s="79">
        <f>F16*D16</f>
        <v>0</v>
      </c>
      <c r="K16" s="79">
        <f>D16*G16</f>
        <v>0</v>
      </c>
      <c r="L16" s="79">
        <f t="shared" si="4"/>
        <v>0</v>
      </c>
    </row>
    <row r="17" spans="1:12" s="75" customFormat="1" ht="24">
      <c r="A17" s="89" t="s">
        <v>199</v>
      </c>
      <c r="B17" s="95" t="s">
        <v>108</v>
      </c>
      <c r="C17" s="83" t="s">
        <v>353</v>
      </c>
      <c r="D17" s="96">
        <v>31.81</v>
      </c>
      <c r="E17" s="97">
        <v>456</v>
      </c>
      <c r="F17" s="81"/>
      <c r="G17" s="82"/>
      <c r="H17" s="78">
        <f t="shared" si="0"/>
        <v>0</v>
      </c>
      <c r="I17" s="79">
        <f t="shared" si="1"/>
        <v>14505.36</v>
      </c>
      <c r="J17" s="79">
        <f t="shared" si="2"/>
        <v>0</v>
      </c>
      <c r="K17" s="79">
        <f t="shared" si="3"/>
        <v>0</v>
      </c>
      <c r="L17" s="79">
        <f t="shared" si="4"/>
        <v>0</v>
      </c>
    </row>
    <row r="18" spans="1:12" s="87" customFormat="1" ht="24">
      <c r="A18" s="89" t="s">
        <v>200</v>
      </c>
      <c r="B18" s="95" t="s">
        <v>109</v>
      </c>
      <c r="C18" s="83" t="s">
        <v>355</v>
      </c>
      <c r="D18" s="96">
        <v>38.14</v>
      </c>
      <c r="E18" s="97">
        <v>1184.4</v>
      </c>
      <c r="F18" s="81">
        <v>1033.31</v>
      </c>
      <c r="G18" s="82">
        <v>96.92</v>
      </c>
      <c r="H18" s="78">
        <f t="shared" si="0"/>
        <v>1130.23</v>
      </c>
      <c r="I18" s="79">
        <f t="shared" si="1"/>
        <v>45173.020000000004</v>
      </c>
      <c r="J18" s="79">
        <f t="shared" si="2"/>
        <v>39410.450000000004</v>
      </c>
      <c r="K18" s="79">
        <f t="shared" si="3"/>
        <v>3696.53</v>
      </c>
      <c r="L18" s="79">
        <f t="shared" si="4"/>
        <v>43106.98</v>
      </c>
    </row>
    <row r="19" spans="1:12" s="75" customFormat="1" ht="36">
      <c r="A19" s="89" t="s">
        <v>201</v>
      </c>
      <c r="B19" s="95" t="s">
        <v>110</v>
      </c>
      <c r="C19" s="83" t="s">
        <v>356</v>
      </c>
      <c r="D19" s="96">
        <v>1534.39</v>
      </c>
      <c r="E19" s="97">
        <v>1</v>
      </c>
      <c r="F19" s="81">
        <v>1</v>
      </c>
      <c r="G19" s="82"/>
      <c r="H19" s="78">
        <f t="shared" si="0"/>
        <v>1</v>
      </c>
      <c r="I19" s="79">
        <f t="shared" si="1"/>
        <v>1534.39</v>
      </c>
      <c r="J19" s="79">
        <f t="shared" si="2"/>
        <v>1534.39</v>
      </c>
      <c r="K19" s="79">
        <f t="shared" si="3"/>
        <v>0</v>
      </c>
      <c r="L19" s="79">
        <f t="shared" si="4"/>
        <v>1534.39</v>
      </c>
    </row>
    <row r="20" spans="1:12" s="75" customFormat="1" ht="12">
      <c r="A20" s="91" t="s">
        <v>33</v>
      </c>
      <c r="B20" s="92" t="s">
        <v>111</v>
      </c>
      <c r="C20" s="83"/>
      <c r="D20" s="99">
        <v>0</v>
      </c>
      <c r="E20" s="100"/>
      <c r="F20" s="81"/>
      <c r="G20" s="82"/>
      <c r="H20" s="78">
        <f t="shared" si="0"/>
        <v>0</v>
      </c>
      <c r="I20" s="79">
        <f t="shared" si="1"/>
        <v>0</v>
      </c>
      <c r="J20" s="79">
        <f t="shared" si="2"/>
        <v>0</v>
      </c>
      <c r="K20" s="79">
        <f t="shared" si="3"/>
        <v>0</v>
      </c>
      <c r="L20" s="79">
        <f t="shared" si="4"/>
        <v>0</v>
      </c>
    </row>
    <row r="21" spans="1:13" s="75" customFormat="1" ht="24">
      <c r="A21" s="89" t="s">
        <v>34</v>
      </c>
      <c r="B21" s="95" t="s">
        <v>112</v>
      </c>
      <c r="C21" s="83" t="s">
        <v>353</v>
      </c>
      <c r="D21" s="104">
        <v>4.24</v>
      </c>
      <c r="E21" s="97">
        <v>2103.28</v>
      </c>
      <c r="F21" s="81">
        <v>2270.4</v>
      </c>
      <c r="G21" s="82"/>
      <c r="H21" s="78">
        <f t="shared" si="0"/>
        <v>2270.4</v>
      </c>
      <c r="I21" s="79">
        <f t="shared" si="1"/>
        <v>8917.91</v>
      </c>
      <c r="J21" s="79">
        <f t="shared" si="2"/>
        <v>9626.5</v>
      </c>
      <c r="K21" s="79">
        <f t="shared" si="3"/>
        <v>0</v>
      </c>
      <c r="L21" s="79">
        <f t="shared" si="4"/>
        <v>9626.5</v>
      </c>
      <c r="M21" s="75">
        <v>6873.04</v>
      </c>
    </row>
    <row r="22" spans="1:13" s="87" customFormat="1" ht="12">
      <c r="A22" s="91" t="s">
        <v>84</v>
      </c>
      <c r="B22" s="92" t="s">
        <v>113</v>
      </c>
      <c r="C22" s="83"/>
      <c r="D22" s="93">
        <v>0</v>
      </c>
      <c r="E22" s="97"/>
      <c r="F22" s="81"/>
      <c r="G22" s="82"/>
      <c r="H22" s="78">
        <f t="shared" si="0"/>
        <v>0</v>
      </c>
      <c r="I22" s="79">
        <f t="shared" si="1"/>
        <v>0</v>
      </c>
      <c r="J22" s="79">
        <f t="shared" si="2"/>
        <v>0</v>
      </c>
      <c r="K22" s="79">
        <f t="shared" si="3"/>
        <v>0</v>
      </c>
      <c r="L22" s="79">
        <f t="shared" si="4"/>
        <v>0</v>
      </c>
      <c r="M22" s="87">
        <f>M21+0.6</f>
        <v>6873.64</v>
      </c>
    </row>
    <row r="23" spans="1:12" s="75" customFormat="1" ht="24">
      <c r="A23" s="89" t="s">
        <v>85</v>
      </c>
      <c r="B23" s="95" t="s">
        <v>114</v>
      </c>
      <c r="C23" s="83" t="s">
        <v>353</v>
      </c>
      <c r="D23" s="96">
        <v>3.990235</v>
      </c>
      <c r="E23" s="97">
        <v>1881.08</v>
      </c>
      <c r="F23" s="81"/>
      <c r="G23" s="82"/>
      <c r="H23" s="78">
        <f t="shared" si="0"/>
        <v>0</v>
      </c>
      <c r="I23" s="79">
        <f>ROUNDUP((E23*D23),2)</f>
        <v>7505.96</v>
      </c>
      <c r="J23" s="79">
        <f t="shared" si="2"/>
        <v>0</v>
      </c>
      <c r="K23" s="79">
        <f t="shared" si="3"/>
        <v>0</v>
      </c>
      <c r="L23" s="79">
        <f t="shared" si="4"/>
        <v>0</v>
      </c>
    </row>
    <row r="24" spans="1:12" s="75" customFormat="1" ht="12">
      <c r="A24" s="91" t="s">
        <v>86</v>
      </c>
      <c r="B24" s="92" t="s">
        <v>115</v>
      </c>
      <c r="C24" s="83"/>
      <c r="D24" s="96">
        <v>0</v>
      </c>
      <c r="E24" s="97"/>
      <c r="F24" s="81"/>
      <c r="G24" s="82"/>
      <c r="H24" s="78">
        <f t="shared" si="0"/>
        <v>0</v>
      </c>
      <c r="I24" s="79">
        <f t="shared" si="1"/>
        <v>0</v>
      </c>
      <c r="J24" s="79">
        <f t="shared" si="2"/>
        <v>0</v>
      </c>
      <c r="K24" s="79">
        <f t="shared" si="3"/>
        <v>0</v>
      </c>
      <c r="L24" s="79">
        <f t="shared" si="4"/>
        <v>0</v>
      </c>
    </row>
    <row r="25" spans="1:12" s="75" customFormat="1" ht="24">
      <c r="A25" s="89" t="s">
        <v>87</v>
      </c>
      <c r="B25" s="95" t="s">
        <v>116</v>
      </c>
      <c r="C25" s="83" t="s">
        <v>353</v>
      </c>
      <c r="D25" s="96">
        <v>40.36</v>
      </c>
      <c r="E25" s="101">
        <v>761.8</v>
      </c>
      <c r="F25" s="81">
        <v>821.92</v>
      </c>
      <c r="G25" s="82"/>
      <c r="H25" s="78">
        <f t="shared" si="0"/>
        <v>821.92</v>
      </c>
      <c r="I25" s="79">
        <f t="shared" si="1"/>
        <v>30746.25</v>
      </c>
      <c r="J25" s="79">
        <f t="shared" si="2"/>
        <v>33172.700000000004</v>
      </c>
      <c r="K25" s="79">
        <f t="shared" si="3"/>
        <v>0</v>
      </c>
      <c r="L25" s="79">
        <f t="shared" si="4"/>
        <v>33172.700000000004</v>
      </c>
    </row>
    <row r="26" spans="1:12" s="87" customFormat="1" ht="12">
      <c r="A26" s="91" t="s">
        <v>88</v>
      </c>
      <c r="B26" s="92" t="s">
        <v>117</v>
      </c>
      <c r="C26" s="83"/>
      <c r="D26" s="93">
        <v>0</v>
      </c>
      <c r="E26" s="97"/>
      <c r="F26" s="81"/>
      <c r="G26" s="82"/>
      <c r="H26" s="78">
        <f t="shared" si="0"/>
        <v>0</v>
      </c>
      <c r="I26" s="79">
        <f t="shared" si="1"/>
        <v>0</v>
      </c>
      <c r="J26" s="79">
        <f t="shared" si="2"/>
        <v>0</v>
      </c>
      <c r="K26" s="79">
        <f t="shared" si="3"/>
        <v>0</v>
      </c>
      <c r="L26" s="79">
        <f t="shared" si="4"/>
        <v>0</v>
      </c>
    </row>
    <row r="27" spans="1:12" s="75" customFormat="1" ht="60">
      <c r="A27" s="89" t="s">
        <v>89</v>
      </c>
      <c r="B27" s="95" t="s">
        <v>118</v>
      </c>
      <c r="C27" s="83" t="s">
        <v>356</v>
      </c>
      <c r="D27" s="96">
        <v>907.76</v>
      </c>
      <c r="E27" s="97">
        <v>3</v>
      </c>
      <c r="F27" s="81"/>
      <c r="G27" s="82"/>
      <c r="H27" s="78">
        <f t="shared" si="0"/>
        <v>0</v>
      </c>
      <c r="I27" s="79">
        <f t="shared" si="1"/>
        <v>2723.28</v>
      </c>
      <c r="J27" s="79">
        <f t="shared" si="2"/>
        <v>0</v>
      </c>
      <c r="K27" s="79">
        <f t="shared" si="3"/>
        <v>0</v>
      </c>
      <c r="L27" s="79">
        <f t="shared" si="4"/>
        <v>0</v>
      </c>
    </row>
    <row r="28" spans="1:12" s="75" customFormat="1" ht="24">
      <c r="A28" s="89" t="s">
        <v>90</v>
      </c>
      <c r="B28" s="95" t="s">
        <v>119</v>
      </c>
      <c r="C28" s="83" t="s">
        <v>355</v>
      </c>
      <c r="D28" s="96">
        <v>35.02</v>
      </c>
      <c r="E28" s="97">
        <v>57.6</v>
      </c>
      <c r="F28" s="81">
        <v>89.5</v>
      </c>
      <c r="G28" s="82"/>
      <c r="H28" s="78">
        <f t="shared" si="0"/>
        <v>89.5</v>
      </c>
      <c r="I28" s="79">
        <f>E28*D28</f>
        <v>2017.1520000000003</v>
      </c>
      <c r="J28" s="79">
        <f>F28*D28</f>
        <v>3134.2900000000004</v>
      </c>
      <c r="K28" s="79">
        <f>D28*G28</f>
        <v>0</v>
      </c>
      <c r="L28" s="79">
        <f t="shared" si="4"/>
        <v>3134.2900000000004</v>
      </c>
    </row>
    <row r="29" spans="1:12" s="75" customFormat="1" ht="36">
      <c r="A29" s="89" t="s">
        <v>91</v>
      </c>
      <c r="B29" s="102" t="s">
        <v>120</v>
      </c>
      <c r="C29" s="83" t="s">
        <v>353</v>
      </c>
      <c r="D29" s="96">
        <v>94.86</v>
      </c>
      <c r="E29" s="101">
        <v>60</v>
      </c>
      <c r="F29" s="81">
        <v>210.04</v>
      </c>
      <c r="G29" s="82"/>
      <c r="H29" s="78">
        <f t="shared" si="0"/>
        <v>210.04</v>
      </c>
      <c r="I29" s="79">
        <f t="shared" si="1"/>
        <v>5691.6</v>
      </c>
      <c r="J29" s="79">
        <f t="shared" si="2"/>
        <v>19924.399999999998</v>
      </c>
      <c r="K29" s="79">
        <f t="shared" si="3"/>
        <v>0</v>
      </c>
      <c r="L29" s="79">
        <f t="shared" si="4"/>
        <v>19924.399999999998</v>
      </c>
    </row>
    <row r="30" spans="1:12" s="87" customFormat="1" ht="24">
      <c r="A30" s="89" t="s">
        <v>202</v>
      </c>
      <c r="B30" s="95" t="s">
        <v>121</v>
      </c>
      <c r="C30" s="83" t="s">
        <v>353</v>
      </c>
      <c r="D30" s="96">
        <v>9.38</v>
      </c>
      <c r="E30" s="101">
        <v>60</v>
      </c>
      <c r="F30" s="81">
        <v>214.16</v>
      </c>
      <c r="G30" s="82"/>
      <c r="H30" s="78">
        <f t="shared" si="0"/>
        <v>214.16</v>
      </c>
      <c r="I30" s="79">
        <f t="shared" si="1"/>
        <v>562.8</v>
      </c>
      <c r="J30" s="79">
        <f t="shared" si="2"/>
        <v>2008.83</v>
      </c>
      <c r="K30" s="79">
        <f t="shared" si="3"/>
        <v>0</v>
      </c>
      <c r="L30" s="79">
        <f t="shared" si="4"/>
        <v>2008.83</v>
      </c>
    </row>
    <row r="31" spans="1:12" s="75" customFormat="1" ht="24">
      <c r="A31" s="89" t="s">
        <v>203</v>
      </c>
      <c r="B31" s="95" t="s">
        <v>116</v>
      </c>
      <c r="C31" s="83" t="s">
        <v>353</v>
      </c>
      <c r="D31" s="96">
        <v>40.36</v>
      </c>
      <c r="E31" s="97">
        <v>60</v>
      </c>
      <c r="F31" s="81">
        <v>214.16</v>
      </c>
      <c r="G31" s="82"/>
      <c r="H31" s="78">
        <f t="shared" si="0"/>
        <v>214.16</v>
      </c>
      <c r="I31" s="79">
        <f t="shared" si="1"/>
        <v>2421.6</v>
      </c>
      <c r="J31" s="79">
        <f t="shared" si="2"/>
        <v>8643.5</v>
      </c>
      <c r="K31" s="79">
        <f t="shared" si="3"/>
        <v>0</v>
      </c>
      <c r="L31" s="79">
        <f t="shared" si="4"/>
        <v>8643.5</v>
      </c>
    </row>
    <row r="32" spans="1:12" s="75" customFormat="1" ht="36">
      <c r="A32" s="89" t="s">
        <v>204</v>
      </c>
      <c r="B32" s="95" t="s">
        <v>122</v>
      </c>
      <c r="C32" s="83" t="s">
        <v>353</v>
      </c>
      <c r="D32" s="96">
        <v>283.38</v>
      </c>
      <c r="E32" s="97">
        <v>50</v>
      </c>
      <c r="F32" s="81">
        <v>50</v>
      </c>
      <c r="G32" s="82"/>
      <c r="H32" s="78">
        <f t="shared" si="0"/>
        <v>50</v>
      </c>
      <c r="I32" s="79">
        <f t="shared" si="1"/>
        <v>14169</v>
      </c>
      <c r="J32" s="79">
        <f t="shared" si="2"/>
        <v>14169</v>
      </c>
      <c r="K32" s="79">
        <f t="shared" si="3"/>
        <v>0</v>
      </c>
      <c r="L32" s="79">
        <f t="shared" si="4"/>
        <v>14169</v>
      </c>
    </row>
    <row r="33" spans="1:12" s="75" customFormat="1" ht="48">
      <c r="A33" s="89" t="s">
        <v>205</v>
      </c>
      <c r="B33" s="103" t="s">
        <v>123</v>
      </c>
      <c r="C33" s="83" t="s">
        <v>357</v>
      </c>
      <c r="D33" s="96">
        <v>57.9</v>
      </c>
      <c r="E33" s="97">
        <v>300</v>
      </c>
      <c r="F33" s="81">
        <v>11</v>
      </c>
      <c r="G33" s="82"/>
      <c r="H33" s="78">
        <f t="shared" si="0"/>
        <v>11</v>
      </c>
      <c r="I33" s="79">
        <f t="shared" si="1"/>
        <v>17370</v>
      </c>
      <c r="J33" s="79">
        <f t="shared" si="2"/>
        <v>636.9</v>
      </c>
      <c r="K33" s="79">
        <f t="shared" si="3"/>
        <v>0</v>
      </c>
      <c r="L33" s="79">
        <f t="shared" si="4"/>
        <v>636.9</v>
      </c>
    </row>
    <row r="34" spans="1:12" s="87" customFormat="1" ht="12">
      <c r="A34" s="91" t="s">
        <v>92</v>
      </c>
      <c r="B34" s="92" t="s">
        <v>124</v>
      </c>
      <c r="C34" s="83"/>
      <c r="D34" s="93">
        <v>0</v>
      </c>
      <c r="E34" s="97"/>
      <c r="F34" s="81"/>
      <c r="G34" s="82"/>
      <c r="H34" s="78">
        <f t="shared" si="0"/>
        <v>0</v>
      </c>
      <c r="I34" s="79">
        <f t="shared" si="1"/>
        <v>0</v>
      </c>
      <c r="J34" s="79">
        <f t="shared" si="2"/>
        <v>0</v>
      </c>
      <c r="K34" s="79">
        <f t="shared" si="3"/>
        <v>0</v>
      </c>
      <c r="L34" s="79">
        <f t="shared" si="4"/>
        <v>0</v>
      </c>
    </row>
    <row r="35" spans="1:12" s="75" customFormat="1" ht="24">
      <c r="A35" s="89" t="s">
        <v>93</v>
      </c>
      <c r="B35" s="95" t="s">
        <v>125</v>
      </c>
      <c r="C35" s="83" t="s">
        <v>355</v>
      </c>
      <c r="D35" s="96">
        <v>7</v>
      </c>
      <c r="E35" s="101">
        <v>30</v>
      </c>
      <c r="F35" s="81"/>
      <c r="G35" s="82"/>
      <c r="H35" s="78">
        <f t="shared" si="0"/>
        <v>0</v>
      </c>
      <c r="I35" s="79">
        <f t="shared" si="1"/>
        <v>210</v>
      </c>
      <c r="J35" s="79">
        <f t="shared" si="2"/>
        <v>0</v>
      </c>
      <c r="K35" s="79">
        <f t="shared" si="3"/>
        <v>0</v>
      </c>
      <c r="L35" s="79">
        <f t="shared" si="4"/>
        <v>0</v>
      </c>
    </row>
    <row r="36" spans="1:12" s="75" customFormat="1" ht="36">
      <c r="A36" s="89" t="s">
        <v>94</v>
      </c>
      <c r="B36" s="102" t="s">
        <v>120</v>
      </c>
      <c r="C36" s="83" t="s">
        <v>353</v>
      </c>
      <c r="D36" s="96">
        <v>94.86</v>
      </c>
      <c r="E36" s="101">
        <v>24</v>
      </c>
      <c r="F36" s="81"/>
      <c r="G36" s="82"/>
      <c r="H36" s="78">
        <f t="shared" si="0"/>
        <v>0</v>
      </c>
      <c r="I36" s="79">
        <f t="shared" si="1"/>
        <v>2276.64</v>
      </c>
      <c r="J36" s="79">
        <f t="shared" si="2"/>
        <v>0</v>
      </c>
      <c r="K36" s="79">
        <f t="shared" si="3"/>
        <v>0</v>
      </c>
      <c r="L36" s="79">
        <f t="shared" si="4"/>
        <v>0</v>
      </c>
    </row>
    <row r="37" spans="1:12" s="75" customFormat="1" ht="24">
      <c r="A37" s="89" t="s">
        <v>95</v>
      </c>
      <c r="B37" s="95" t="s">
        <v>121</v>
      </c>
      <c r="C37" s="83" t="s">
        <v>353</v>
      </c>
      <c r="D37" s="96">
        <v>9.38</v>
      </c>
      <c r="E37" s="101">
        <v>24</v>
      </c>
      <c r="F37" s="81"/>
      <c r="G37" s="82"/>
      <c r="H37" s="78">
        <f t="shared" si="0"/>
        <v>0</v>
      </c>
      <c r="I37" s="79">
        <f t="shared" si="1"/>
        <v>225.12</v>
      </c>
      <c r="J37" s="79">
        <f t="shared" si="2"/>
        <v>0</v>
      </c>
      <c r="K37" s="79">
        <f t="shared" si="3"/>
        <v>0</v>
      </c>
      <c r="L37" s="79">
        <f t="shared" si="4"/>
        <v>0</v>
      </c>
    </row>
    <row r="38" spans="1:12" s="75" customFormat="1" ht="24">
      <c r="A38" s="89" t="s">
        <v>206</v>
      </c>
      <c r="B38" s="95" t="s">
        <v>116</v>
      </c>
      <c r="C38" s="83" t="s">
        <v>353</v>
      </c>
      <c r="D38" s="96">
        <v>40.36</v>
      </c>
      <c r="E38" s="97">
        <v>24</v>
      </c>
      <c r="F38" s="81"/>
      <c r="G38" s="82"/>
      <c r="H38" s="78">
        <f t="shared" si="0"/>
        <v>0</v>
      </c>
      <c r="I38" s="79">
        <f t="shared" si="1"/>
        <v>968.64</v>
      </c>
      <c r="J38" s="79">
        <f t="shared" si="2"/>
        <v>0</v>
      </c>
      <c r="K38" s="79">
        <f t="shared" si="3"/>
        <v>0</v>
      </c>
      <c r="L38" s="79">
        <f t="shared" si="4"/>
        <v>0</v>
      </c>
    </row>
    <row r="39" spans="1:12" s="75" customFormat="1" ht="48">
      <c r="A39" s="89" t="s">
        <v>207</v>
      </c>
      <c r="B39" s="95" t="s">
        <v>126</v>
      </c>
      <c r="C39" s="83" t="s">
        <v>358</v>
      </c>
      <c r="D39" s="96">
        <v>2744.59</v>
      </c>
      <c r="E39" s="101">
        <v>1.36</v>
      </c>
      <c r="F39" s="81"/>
      <c r="G39" s="82"/>
      <c r="H39" s="78">
        <f t="shared" si="0"/>
        <v>0</v>
      </c>
      <c r="I39" s="79">
        <f>E39*D39</f>
        <v>3732.6424000000006</v>
      </c>
      <c r="J39" s="79">
        <f>F39*D39</f>
        <v>0</v>
      </c>
      <c r="K39" s="79">
        <f>D39*G39</f>
        <v>0</v>
      </c>
      <c r="L39" s="79">
        <f t="shared" si="4"/>
        <v>0</v>
      </c>
    </row>
    <row r="40" spans="1:12" s="75" customFormat="1" ht="24">
      <c r="A40" s="89" t="s">
        <v>208</v>
      </c>
      <c r="B40" s="95" t="s">
        <v>127</v>
      </c>
      <c r="C40" s="83" t="s">
        <v>353</v>
      </c>
      <c r="D40" s="96">
        <v>118.54</v>
      </c>
      <c r="E40" s="97">
        <v>11.25</v>
      </c>
      <c r="F40" s="81"/>
      <c r="G40" s="82"/>
      <c r="H40" s="78">
        <f t="shared" si="0"/>
        <v>0</v>
      </c>
      <c r="I40" s="79">
        <f t="shared" si="1"/>
        <v>1333.58</v>
      </c>
      <c r="J40" s="79">
        <f t="shared" si="2"/>
        <v>0</v>
      </c>
      <c r="K40" s="79">
        <f t="shared" si="3"/>
        <v>0</v>
      </c>
      <c r="L40" s="79">
        <f t="shared" si="4"/>
        <v>0</v>
      </c>
    </row>
    <row r="41" spans="1:12" s="75" customFormat="1" ht="24">
      <c r="A41" s="89" t="s">
        <v>209</v>
      </c>
      <c r="B41" s="95" t="s">
        <v>128</v>
      </c>
      <c r="C41" s="83" t="s">
        <v>359</v>
      </c>
      <c r="D41" s="96">
        <v>857.34</v>
      </c>
      <c r="E41" s="97">
        <v>1</v>
      </c>
      <c r="F41" s="81"/>
      <c r="G41" s="82"/>
      <c r="H41" s="78">
        <f t="shared" si="0"/>
        <v>0</v>
      </c>
      <c r="I41" s="79">
        <f t="shared" si="1"/>
        <v>857.34</v>
      </c>
      <c r="J41" s="79">
        <f t="shared" si="2"/>
        <v>0</v>
      </c>
      <c r="K41" s="79">
        <f t="shared" si="3"/>
        <v>0</v>
      </c>
      <c r="L41" s="79">
        <f t="shared" si="4"/>
        <v>0</v>
      </c>
    </row>
    <row r="42" spans="1:12" s="75" customFormat="1" ht="12">
      <c r="A42" s="91" t="s">
        <v>210</v>
      </c>
      <c r="B42" s="92" t="s">
        <v>129</v>
      </c>
      <c r="C42" s="83"/>
      <c r="D42" s="96">
        <v>0</v>
      </c>
      <c r="E42" s="94"/>
      <c r="F42" s="81"/>
      <c r="G42" s="82"/>
      <c r="H42" s="78">
        <f t="shared" si="0"/>
        <v>0</v>
      </c>
      <c r="I42" s="79">
        <f t="shared" si="1"/>
        <v>0</v>
      </c>
      <c r="J42" s="79">
        <f t="shared" si="2"/>
        <v>0</v>
      </c>
      <c r="K42" s="79">
        <f t="shared" si="3"/>
        <v>0</v>
      </c>
      <c r="L42" s="79">
        <f t="shared" si="4"/>
        <v>0</v>
      </c>
    </row>
    <row r="43" spans="1:12" s="75" customFormat="1" ht="60">
      <c r="A43" s="89" t="s">
        <v>211</v>
      </c>
      <c r="B43" s="102" t="s">
        <v>350</v>
      </c>
      <c r="C43" s="83" t="s">
        <v>353</v>
      </c>
      <c r="D43" s="96">
        <v>84.9</v>
      </c>
      <c r="E43" s="97">
        <v>940.54</v>
      </c>
      <c r="F43" s="81"/>
      <c r="G43" s="82">
        <v>338</v>
      </c>
      <c r="H43" s="78">
        <f t="shared" si="0"/>
        <v>338</v>
      </c>
      <c r="I43" s="79">
        <f t="shared" si="1"/>
        <v>79851.84999999999</v>
      </c>
      <c r="J43" s="79">
        <f t="shared" si="2"/>
        <v>0</v>
      </c>
      <c r="K43" s="79">
        <f t="shared" si="3"/>
        <v>28696.2</v>
      </c>
      <c r="L43" s="79">
        <f t="shared" si="4"/>
        <v>28696.2</v>
      </c>
    </row>
    <row r="44" spans="1:12" s="75" customFormat="1" ht="60">
      <c r="A44" s="89" t="s">
        <v>212</v>
      </c>
      <c r="B44" s="95" t="s">
        <v>351</v>
      </c>
      <c r="C44" s="83" t="s">
        <v>353</v>
      </c>
      <c r="D44" s="96">
        <v>79.3</v>
      </c>
      <c r="E44" s="97">
        <v>940.54</v>
      </c>
      <c r="F44" s="81"/>
      <c r="G44" s="82">
        <v>338</v>
      </c>
      <c r="H44" s="78">
        <f t="shared" si="0"/>
        <v>338</v>
      </c>
      <c r="I44" s="79">
        <f>E44*D44</f>
        <v>74584.822</v>
      </c>
      <c r="J44" s="79">
        <f t="shared" si="2"/>
        <v>0</v>
      </c>
      <c r="K44" s="79">
        <f t="shared" si="3"/>
        <v>26803.4</v>
      </c>
      <c r="L44" s="79">
        <f t="shared" si="4"/>
        <v>26803.4</v>
      </c>
    </row>
    <row r="45" spans="1:12" s="75" customFormat="1" ht="12">
      <c r="A45" s="91" t="s">
        <v>213</v>
      </c>
      <c r="B45" s="92" t="s">
        <v>130</v>
      </c>
      <c r="C45" s="83"/>
      <c r="D45" s="93">
        <v>0</v>
      </c>
      <c r="E45" s="94"/>
      <c r="F45" s="81"/>
      <c r="G45" s="82"/>
      <c r="H45" s="78">
        <f t="shared" si="0"/>
        <v>0</v>
      </c>
      <c r="I45" s="79">
        <f t="shared" si="1"/>
        <v>0</v>
      </c>
      <c r="J45" s="79">
        <f t="shared" si="2"/>
        <v>0</v>
      </c>
      <c r="K45" s="79">
        <f t="shared" si="3"/>
        <v>0</v>
      </c>
      <c r="L45" s="79">
        <f t="shared" si="4"/>
        <v>0</v>
      </c>
    </row>
    <row r="46" spans="1:12" s="75" customFormat="1" ht="36">
      <c r="A46" s="89" t="s">
        <v>214</v>
      </c>
      <c r="B46" s="95" t="s">
        <v>131</v>
      </c>
      <c r="C46" s="83" t="s">
        <v>353</v>
      </c>
      <c r="D46" s="96">
        <v>52.32</v>
      </c>
      <c r="E46" s="97">
        <v>152</v>
      </c>
      <c r="F46" s="81">
        <v>49.84</v>
      </c>
      <c r="G46" s="82"/>
      <c r="H46" s="78">
        <f t="shared" si="0"/>
        <v>49.84</v>
      </c>
      <c r="I46" s="79">
        <f t="shared" si="1"/>
        <v>7952.64</v>
      </c>
      <c r="J46" s="79">
        <f t="shared" si="2"/>
        <v>2607.63</v>
      </c>
      <c r="K46" s="79">
        <f t="shared" si="3"/>
        <v>0</v>
      </c>
      <c r="L46" s="79">
        <f t="shared" si="4"/>
        <v>2607.63</v>
      </c>
    </row>
    <row r="47" spans="1:12" s="75" customFormat="1" ht="24">
      <c r="A47" s="89" t="s">
        <v>215</v>
      </c>
      <c r="B47" s="95" t="s">
        <v>116</v>
      </c>
      <c r="C47" s="83" t="s">
        <v>353</v>
      </c>
      <c r="D47" s="96">
        <v>40.36</v>
      </c>
      <c r="E47" s="97">
        <v>40</v>
      </c>
      <c r="F47" s="81"/>
      <c r="G47" s="82"/>
      <c r="H47" s="78">
        <f t="shared" si="0"/>
        <v>0</v>
      </c>
      <c r="I47" s="79">
        <f t="shared" si="1"/>
        <v>1614.4</v>
      </c>
      <c r="J47" s="79">
        <f t="shared" si="2"/>
        <v>0</v>
      </c>
      <c r="K47" s="79">
        <f t="shared" si="3"/>
        <v>0</v>
      </c>
      <c r="L47" s="79">
        <f t="shared" si="4"/>
        <v>0</v>
      </c>
    </row>
    <row r="48" spans="1:12" s="75" customFormat="1" ht="12">
      <c r="A48" s="91" t="s">
        <v>216</v>
      </c>
      <c r="B48" s="92" t="s">
        <v>132</v>
      </c>
      <c r="C48" s="83"/>
      <c r="D48" s="93">
        <v>0</v>
      </c>
      <c r="E48" s="101"/>
      <c r="F48" s="81"/>
      <c r="G48" s="82"/>
      <c r="H48" s="78">
        <f t="shared" si="0"/>
        <v>0</v>
      </c>
      <c r="I48" s="79">
        <f t="shared" si="1"/>
        <v>0</v>
      </c>
      <c r="J48" s="79">
        <f t="shared" si="2"/>
        <v>0</v>
      </c>
      <c r="K48" s="79">
        <f t="shared" si="3"/>
        <v>0</v>
      </c>
      <c r="L48" s="79">
        <f t="shared" si="4"/>
        <v>0</v>
      </c>
    </row>
    <row r="49" spans="1:12" s="75" customFormat="1" ht="24">
      <c r="A49" s="89" t="s">
        <v>217</v>
      </c>
      <c r="B49" s="103" t="s">
        <v>119</v>
      </c>
      <c r="C49" s="83" t="s">
        <v>355</v>
      </c>
      <c r="D49" s="96">
        <v>35.02</v>
      </c>
      <c r="E49" s="101">
        <v>25.98</v>
      </c>
      <c r="F49" s="81"/>
      <c r="G49" s="82"/>
      <c r="H49" s="78">
        <f t="shared" si="0"/>
        <v>0</v>
      </c>
      <c r="I49" s="79">
        <f t="shared" si="1"/>
        <v>909.8199999999999</v>
      </c>
      <c r="J49" s="79">
        <f t="shared" si="2"/>
        <v>0</v>
      </c>
      <c r="K49" s="79">
        <f t="shared" si="3"/>
        <v>0</v>
      </c>
      <c r="L49" s="79">
        <f t="shared" si="4"/>
        <v>0</v>
      </c>
    </row>
    <row r="50" spans="1:12" s="75" customFormat="1" ht="36">
      <c r="A50" s="89" t="s">
        <v>218</v>
      </c>
      <c r="B50" s="102" t="s">
        <v>120</v>
      </c>
      <c r="C50" s="83" t="s">
        <v>353</v>
      </c>
      <c r="D50" s="96">
        <v>94.86</v>
      </c>
      <c r="E50" s="101">
        <v>97.44</v>
      </c>
      <c r="F50" s="81"/>
      <c r="G50" s="82"/>
      <c r="H50" s="78">
        <f t="shared" si="0"/>
        <v>0</v>
      </c>
      <c r="I50" s="79">
        <f t="shared" si="1"/>
        <v>9243.16</v>
      </c>
      <c r="J50" s="79">
        <f t="shared" si="2"/>
        <v>0</v>
      </c>
      <c r="K50" s="79">
        <f t="shared" si="3"/>
        <v>0</v>
      </c>
      <c r="L50" s="79">
        <f t="shared" si="4"/>
        <v>0</v>
      </c>
    </row>
    <row r="51" spans="1:12" s="75" customFormat="1" ht="24">
      <c r="A51" s="89" t="s">
        <v>219</v>
      </c>
      <c r="B51" s="95" t="s">
        <v>121</v>
      </c>
      <c r="C51" s="83" t="s">
        <v>353</v>
      </c>
      <c r="D51" s="96">
        <v>9.38</v>
      </c>
      <c r="E51" s="101">
        <v>24.36</v>
      </c>
      <c r="F51" s="81"/>
      <c r="G51" s="82"/>
      <c r="H51" s="78">
        <f t="shared" si="0"/>
        <v>0</v>
      </c>
      <c r="I51" s="79">
        <f t="shared" si="1"/>
        <v>228.5</v>
      </c>
      <c r="J51" s="79">
        <f t="shared" si="2"/>
        <v>0</v>
      </c>
      <c r="K51" s="79">
        <f t="shared" si="3"/>
        <v>0</v>
      </c>
      <c r="L51" s="79">
        <f t="shared" si="4"/>
        <v>0</v>
      </c>
    </row>
    <row r="52" spans="1:12" s="75" customFormat="1" ht="24">
      <c r="A52" s="89" t="s">
        <v>220</v>
      </c>
      <c r="B52" s="95" t="s">
        <v>116</v>
      </c>
      <c r="C52" s="83" t="s">
        <v>353</v>
      </c>
      <c r="D52" s="96">
        <v>40.36</v>
      </c>
      <c r="E52" s="97">
        <v>24.36</v>
      </c>
      <c r="F52" s="81"/>
      <c r="G52" s="82"/>
      <c r="H52" s="78">
        <f t="shared" si="0"/>
        <v>0</v>
      </c>
      <c r="I52" s="79">
        <f t="shared" si="1"/>
        <v>983.17</v>
      </c>
      <c r="J52" s="79">
        <f t="shared" si="2"/>
        <v>0</v>
      </c>
      <c r="K52" s="79">
        <f t="shared" si="3"/>
        <v>0</v>
      </c>
      <c r="L52" s="79">
        <f t="shared" si="4"/>
        <v>0</v>
      </c>
    </row>
    <row r="53" spans="1:12" s="75" customFormat="1" ht="24">
      <c r="A53" s="89" t="s">
        <v>221</v>
      </c>
      <c r="B53" s="95" t="s">
        <v>133</v>
      </c>
      <c r="C53" s="83" t="s">
        <v>353</v>
      </c>
      <c r="D53" s="96">
        <v>38.82</v>
      </c>
      <c r="E53" s="97">
        <v>422.24</v>
      </c>
      <c r="F53" s="81"/>
      <c r="G53" s="82"/>
      <c r="H53" s="78">
        <f t="shared" si="0"/>
        <v>0</v>
      </c>
      <c r="I53" s="79">
        <f t="shared" si="1"/>
        <v>16391.359999999997</v>
      </c>
      <c r="J53" s="79">
        <f t="shared" si="2"/>
        <v>0</v>
      </c>
      <c r="K53" s="79">
        <f t="shared" si="3"/>
        <v>0</v>
      </c>
      <c r="L53" s="79">
        <f t="shared" si="4"/>
        <v>0</v>
      </c>
    </row>
    <row r="54" spans="1:12" s="75" customFormat="1" ht="12">
      <c r="A54" s="91" t="s">
        <v>222</v>
      </c>
      <c r="B54" s="92" t="s">
        <v>134</v>
      </c>
      <c r="C54" s="83"/>
      <c r="D54" s="93">
        <v>0</v>
      </c>
      <c r="E54" s="99"/>
      <c r="F54" s="81"/>
      <c r="G54" s="82"/>
      <c r="H54" s="78">
        <f t="shared" si="0"/>
        <v>0</v>
      </c>
      <c r="I54" s="79">
        <f t="shared" si="1"/>
        <v>0</v>
      </c>
      <c r="J54" s="79">
        <f t="shared" si="2"/>
        <v>0</v>
      </c>
      <c r="K54" s="79">
        <f t="shared" si="3"/>
        <v>0</v>
      </c>
      <c r="L54" s="79">
        <f t="shared" si="4"/>
        <v>0</v>
      </c>
    </row>
    <row r="55" spans="1:12" s="75" customFormat="1" ht="24">
      <c r="A55" s="89" t="s">
        <v>223</v>
      </c>
      <c r="B55" s="103" t="s">
        <v>119</v>
      </c>
      <c r="C55" s="83" t="s">
        <v>355</v>
      </c>
      <c r="D55" s="96">
        <v>35.02</v>
      </c>
      <c r="E55" s="101">
        <v>11.87</v>
      </c>
      <c r="F55" s="81">
        <v>4.28</v>
      </c>
      <c r="G55" s="82"/>
      <c r="H55" s="78">
        <f t="shared" si="0"/>
        <v>4.28</v>
      </c>
      <c r="I55" s="79">
        <f aca="true" t="shared" si="5" ref="I55:I81">E55*D55</f>
        <v>415.6874</v>
      </c>
      <c r="J55" s="79">
        <f aca="true" t="shared" si="6" ref="J55:J81">F55*D55</f>
        <v>149.8856</v>
      </c>
      <c r="K55" s="79">
        <f aca="true" t="shared" si="7" ref="K55:K81">D55*G55</f>
        <v>0</v>
      </c>
      <c r="L55" s="79">
        <f>K55+J55</f>
        <v>149.8856</v>
      </c>
    </row>
    <row r="56" spans="1:12" s="75" customFormat="1" ht="36">
      <c r="A56" s="89" t="s">
        <v>224</v>
      </c>
      <c r="B56" s="102" t="s">
        <v>120</v>
      </c>
      <c r="C56" s="83" t="s">
        <v>353</v>
      </c>
      <c r="D56" s="96">
        <v>94.86</v>
      </c>
      <c r="E56" s="101">
        <v>53.69</v>
      </c>
      <c r="F56" s="81">
        <v>26.8</v>
      </c>
      <c r="G56" s="82"/>
      <c r="H56" s="78">
        <f t="shared" si="0"/>
        <v>26.8</v>
      </c>
      <c r="I56" s="79">
        <f t="shared" si="5"/>
        <v>5093.033399999999</v>
      </c>
      <c r="J56" s="79">
        <f t="shared" si="6"/>
        <v>2542.248</v>
      </c>
      <c r="K56" s="79">
        <f t="shared" si="7"/>
        <v>0</v>
      </c>
      <c r="L56" s="79">
        <f t="shared" si="4"/>
        <v>2542.248</v>
      </c>
    </row>
    <row r="57" spans="1:12" s="75" customFormat="1" ht="24">
      <c r="A57" s="89" t="s">
        <v>225</v>
      </c>
      <c r="B57" s="95" t="s">
        <v>135</v>
      </c>
      <c r="C57" s="83" t="s">
        <v>353</v>
      </c>
      <c r="D57" s="96">
        <v>52.32</v>
      </c>
      <c r="E57" s="97">
        <v>225.6</v>
      </c>
      <c r="F57" s="81">
        <v>87.54</v>
      </c>
      <c r="G57" s="82"/>
      <c r="H57" s="78">
        <f t="shared" si="0"/>
        <v>87.54</v>
      </c>
      <c r="I57" s="79">
        <f t="shared" si="5"/>
        <v>11803.392</v>
      </c>
      <c r="J57" s="79">
        <f t="shared" si="6"/>
        <v>4580.0928</v>
      </c>
      <c r="K57" s="79">
        <f t="shared" si="7"/>
        <v>0</v>
      </c>
      <c r="L57" s="79">
        <f>K57+J57</f>
        <v>4580.0928</v>
      </c>
    </row>
    <row r="58" spans="1:12" s="75" customFormat="1" ht="48">
      <c r="A58" s="89" t="s">
        <v>226</v>
      </c>
      <c r="B58" s="95" t="s">
        <v>126</v>
      </c>
      <c r="C58" s="83" t="s">
        <v>358</v>
      </c>
      <c r="D58" s="96">
        <v>2744.59</v>
      </c>
      <c r="E58" s="101">
        <v>4.88</v>
      </c>
      <c r="F58" s="81">
        <v>5.82</v>
      </c>
      <c r="G58" s="82"/>
      <c r="H58" s="78">
        <f t="shared" si="0"/>
        <v>5.82</v>
      </c>
      <c r="I58" s="79">
        <f t="shared" si="5"/>
        <v>13393.5992</v>
      </c>
      <c r="J58" s="79">
        <f t="shared" si="6"/>
        <v>15973.513800000002</v>
      </c>
      <c r="K58" s="79">
        <f t="shared" si="7"/>
        <v>0</v>
      </c>
      <c r="L58" s="79">
        <f>K58+J58</f>
        <v>15973.513800000002</v>
      </c>
    </row>
    <row r="59" spans="1:12" s="75" customFormat="1" ht="60">
      <c r="A59" s="89" t="s">
        <v>227</v>
      </c>
      <c r="B59" s="95" t="s">
        <v>136</v>
      </c>
      <c r="C59" s="83" t="s">
        <v>355</v>
      </c>
      <c r="D59" s="96">
        <v>97.34</v>
      </c>
      <c r="E59" s="101">
        <v>36</v>
      </c>
      <c r="F59" s="81">
        <v>13.68</v>
      </c>
      <c r="G59" s="82"/>
      <c r="H59" s="78">
        <f t="shared" si="0"/>
        <v>13.68</v>
      </c>
      <c r="I59" s="79">
        <f t="shared" si="5"/>
        <v>3504.2400000000002</v>
      </c>
      <c r="J59" s="79">
        <f t="shared" si="6"/>
        <v>1331.6112</v>
      </c>
      <c r="K59" s="79">
        <f t="shared" si="7"/>
        <v>0</v>
      </c>
      <c r="L59" s="79">
        <f>K59+J59</f>
        <v>1331.6112</v>
      </c>
    </row>
    <row r="60" spans="1:12" s="75" customFormat="1" ht="24">
      <c r="A60" s="89" t="s">
        <v>228</v>
      </c>
      <c r="B60" s="95" t="s">
        <v>121</v>
      </c>
      <c r="C60" s="83" t="s">
        <v>353</v>
      </c>
      <c r="D60" s="96">
        <v>9.38</v>
      </c>
      <c r="E60" s="101">
        <v>451.2</v>
      </c>
      <c r="F60" s="81">
        <v>91.7</v>
      </c>
      <c r="G60" s="82"/>
      <c r="H60" s="78">
        <f t="shared" si="0"/>
        <v>91.7</v>
      </c>
      <c r="I60" s="79">
        <f t="shared" si="5"/>
        <v>4232.256</v>
      </c>
      <c r="J60" s="79">
        <f t="shared" si="6"/>
        <v>860.1460000000001</v>
      </c>
      <c r="K60" s="79">
        <f t="shared" si="7"/>
        <v>0</v>
      </c>
      <c r="L60" s="79">
        <f>K60+J60</f>
        <v>860.1460000000001</v>
      </c>
    </row>
    <row r="61" spans="1:12" s="75" customFormat="1" ht="24">
      <c r="A61" s="89" t="s">
        <v>229</v>
      </c>
      <c r="B61" s="95" t="s">
        <v>116</v>
      </c>
      <c r="C61" s="83" t="s">
        <v>353</v>
      </c>
      <c r="D61" s="96">
        <v>40.36</v>
      </c>
      <c r="E61" s="101">
        <v>451.2</v>
      </c>
      <c r="F61" s="81">
        <v>91.7</v>
      </c>
      <c r="G61" s="82"/>
      <c r="H61" s="78">
        <f t="shared" si="0"/>
        <v>91.7</v>
      </c>
      <c r="I61" s="79">
        <f t="shared" si="5"/>
        <v>18210.432</v>
      </c>
      <c r="J61" s="79">
        <f t="shared" si="6"/>
        <v>3701.012</v>
      </c>
      <c r="K61" s="79">
        <f t="shared" si="7"/>
        <v>0</v>
      </c>
      <c r="L61" s="79">
        <f aca="true" t="shared" si="8" ref="L61:L124">K61+J61</f>
        <v>3701.012</v>
      </c>
    </row>
    <row r="62" spans="1:12" s="75" customFormat="1" ht="24">
      <c r="A62" s="89" t="s">
        <v>230</v>
      </c>
      <c r="B62" s="95" t="s">
        <v>137</v>
      </c>
      <c r="C62" s="83" t="s">
        <v>353</v>
      </c>
      <c r="D62" s="96">
        <v>119.38</v>
      </c>
      <c r="E62" s="97">
        <v>100</v>
      </c>
      <c r="F62" s="81">
        <v>44</v>
      </c>
      <c r="G62" s="82"/>
      <c r="H62" s="78">
        <f t="shared" si="0"/>
        <v>44</v>
      </c>
      <c r="I62" s="79">
        <f t="shared" si="5"/>
        <v>11938</v>
      </c>
      <c r="J62" s="79">
        <f t="shared" si="6"/>
        <v>5252.719999999999</v>
      </c>
      <c r="K62" s="79">
        <f t="shared" si="7"/>
        <v>0</v>
      </c>
      <c r="L62" s="79">
        <f t="shared" si="8"/>
        <v>5252.719999999999</v>
      </c>
    </row>
    <row r="63" spans="1:12" s="75" customFormat="1" ht="36">
      <c r="A63" s="89" t="s">
        <v>231</v>
      </c>
      <c r="B63" s="95" t="s">
        <v>138</v>
      </c>
      <c r="C63" s="83" t="s">
        <v>353</v>
      </c>
      <c r="D63" s="96">
        <v>76.5</v>
      </c>
      <c r="E63" s="97">
        <v>100</v>
      </c>
      <c r="F63" s="81"/>
      <c r="G63" s="82"/>
      <c r="H63" s="78">
        <f t="shared" si="0"/>
        <v>0</v>
      </c>
      <c r="I63" s="79">
        <f t="shared" si="5"/>
        <v>7650</v>
      </c>
      <c r="J63" s="79">
        <f t="shared" si="6"/>
        <v>0</v>
      </c>
      <c r="K63" s="79">
        <f t="shared" si="7"/>
        <v>0</v>
      </c>
      <c r="L63" s="79">
        <f t="shared" si="8"/>
        <v>0</v>
      </c>
    </row>
    <row r="64" spans="1:12" s="75" customFormat="1" ht="24">
      <c r="A64" s="89" t="s">
        <v>232</v>
      </c>
      <c r="B64" s="95" t="s">
        <v>139</v>
      </c>
      <c r="C64" s="83" t="s">
        <v>353</v>
      </c>
      <c r="D64" s="96">
        <v>46.36</v>
      </c>
      <c r="E64" s="97">
        <v>100</v>
      </c>
      <c r="F64" s="81">
        <v>40</v>
      </c>
      <c r="G64" s="82"/>
      <c r="H64" s="78">
        <f t="shared" si="0"/>
        <v>40</v>
      </c>
      <c r="I64" s="79">
        <f t="shared" si="5"/>
        <v>4636</v>
      </c>
      <c r="J64" s="79">
        <f t="shared" si="6"/>
        <v>1854.4</v>
      </c>
      <c r="K64" s="79">
        <f t="shared" si="7"/>
        <v>0</v>
      </c>
      <c r="L64" s="79">
        <f t="shared" si="8"/>
        <v>1854.4</v>
      </c>
    </row>
    <row r="65" spans="1:12" s="75" customFormat="1" ht="36">
      <c r="A65" s="89" t="s">
        <v>233</v>
      </c>
      <c r="B65" s="103" t="s">
        <v>140</v>
      </c>
      <c r="C65" s="83" t="s">
        <v>357</v>
      </c>
      <c r="D65" s="104">
        <v>6.15</v>
      </c>
      <c r="E65" s="105">
        <v>100</v>
      </c>
      <c r="F65" s="81"/>
      <c r="G65" s="82"/>
      <c r="H65" s="78">
        <f t="shared" si="0"/>
        <v>0</v>
      </c>
      <c r="I65" s="79">
        <f t="shared" si="5"/>
        <v>615</v>
      </c>
      <c r="J65" s="79">
        <f t="shared" si="6"/>
        <v>0</v>
      </c>
      <c r="K65" s="79">
        <f t="shared" si="7"/>
        <v>0</v>
      </c>
      <c r="L65" s="79">
        <f t="shared" si="8"/>
        <v>0</v>
      </c>
    </row>
    <row r="66" spans="1:12" s="75" customFormat="1" ht="36">
      <c r="A66" s="89" t="s">
        <v>234</v>
      </c>
      <c r="B66" s="95" t="s">
        <v>141</v>
      </c>
      <c r="C66" s="83" t="s">
        <v>356</v>
      </c>
      <c r="D66" s="96">
        <v>118.38</v>
      </c>
      <c r="E66" s="101">
        <v>10</v>
      </c>
      <c r="F66" s="81"/>
      <c r="G66" s="82"/>
      <c r="H66" s="78">
        <f t="shared" si="0"/>
        <v>0</v>
      </c>
      <c r="I66" s="79">
        <f t="shared" si="5"/>
        <v>1183.8</v>
      </c>
      <c r="J66" s="79">
        <f t="shared" si="6"/>
        <v>0</v>
      </c>
      <c r="K66" s="79">
        <f t="shared" si="7"/>
        <v>0</v>
      </c>
      <c r="L66" s="79">
        <f t="shared" si="8"/>
        <v>0</v>
      </c>
    </row>
    <row r="67" spans="1:12" s="75" customFormat="1" ht="48">
      <c r="A67" s="89" t="s">
        <v>235</v>
      </c>
      <c r="B67" s="95" t="s">
        <v>142</v>
      </c>
      <c r="C67" s="83" t="s">
        <v>360</v>
      </c>
      <c r="D67" s="96">
        <v>100.9</v>
      </c>
      <c r="E67" s="101">
        <v>6</v>
      </c>
      <c r="F67" s="81"/>
      <c r="G67" s="82"/>
      <c r="H67" s="78">
        <f t="shared" si="0"/>
        <v>0</v>
      </c>
      <c r="I67" s="79">
        <f t="shared" si="5"/>
        <v>605.4000000000001</v>
      </c>
      <c r="J67" s="79">
        <f t="shared" si="6"/>
        <v>0</v>
      </c>
      <c r="K67" s="79">
        <f t="shared" si="7"/>
        <v>0</v>
      </c>
      <c r="L67" s="79">
        <f t="shared" si="8"/>
        <v>0</v>
      </c>
    </row>
    <row r="68" spans="1:12" s="75" customFormat="1" ht="48">
      <c r="A68" s="89" t="s">
        <v>236</v>
      </c>
      <c r="B68" s="95" t="s">
        <v>143</v>
      </c>
      <c r="C68" s="83" t="s">
        <v>359</v>
      </c>
      <c r="D68" s="96">
        <v>201.52</v>
      </c>
      <c r="E68" s="101">
        <v>10</v>
      </c>
      <c r="F68" s="81"/>
      <c r="G68" s="82"/>
      <c r="H68" s="78">
        <f t="shared" si="0"/>
        <v>0</v>
      </c>
      <c r="I68" s="79">
        <f t="shared" si="5"/>
        <v>2015.2</v>
      </c>
      <c r="J68" s="79">
        <f t="shared" si="6"/>
        <v>0</v>
      </c>
      <c r="K68" s="79">
        <f t="shared" si="7"/>
        <v>0</v>
      </c>
      <c r="L68" s="79">
        <f t="shared" si="8"/>
        <v>0</v>
      </c>
    </row>
    <row r="69" spans="1:12" s="75" customFormat="1" ht="36">
      <c r="A69" s="89" t="s">
        <v>237</v>
      </c>
      <c r="B69" s="95" t="s">
        <v>144</v>
      </c>
      <c r="C69" s="83" t="s">
        <v>356</v>
      </c>
      <c r="D69" s="96">
        <v>17.5</v>
      </c>
      <c r="E69" s="101">
        <v>6</v>
      </c>
      <c r="F69" s="81"/>
      <c r="G69" s="82"/>
      <c r="H69" s="78">
        <f t="shared" si="0"/>
        <v>0</v>
      </c>
      <c r="I69" s="79">
        <f t="shared" si="5"/>
        <v>105</v>
      </c>
      <c r="J69" s="79">
        <f t="shared" si="6"/>
        <v>0</v>
      </c>
      <c r="K69" s="79">
        <f t="shared" si="7"/>
        <v>0</v>
      </c>
      <c r="L69" s="79">
        <f t="shared" si="8"/>
        <v>0</v>
      </c>
    </row>
    <row r="70" spans="1:12" s="75" customFormat="1" ht="36">
      <c r="A70" s="89" t="s">
        <v>238</v>
      </c>
      <c r="B70" s="103" t="s">
        <v>145</v>
      </c>
      <c r="C70" s="83" t="s">
        <v>357</v>
      </c>
      <c r="D70" s="104">
        <v>13.74</v>
      </c>
      <c r="E70" s="80">
        <v>100</v>
      </c>
      <c r="F70" s="81"/>
      <c r="G70" s="82"/>
      <c r="H70" s="78">
        <f t="shared" si="0"/>
        <v>0</v>
      </c>
      <c r="I70" s="79">
        <f t="shared" si="5"/>
        <v>1374</v>
      </c>
      <c r="J70" s="79">
        <f t="shared" si="6"/>
        <v>0</v>
      </c>
      <c r="K70" s="79">
        <f t="shared" si="7"/>
        <v>0</v>
      </c>
      <c r="L70" s="79">
        <f t="shared" si="8"/>
        <v>0</v>
      </c>
    </row>
    <row r="71" spans="1:12" s="75" customFormat="1" ht="36">
      <c r="A71" s="89" t="s">
        <v>239</v>
      </c>
      <c r="B71" s="95" t="s">
        <v>146</v>
      </c>
      <c r="C71" s="83" t="s">
        <v>357</v>
      </c>
      <c r="D71" s="96">
        <v>25.17</v>
      </c>
      <c r="E71" s="101">
        <v>30</v>
      </c>
      <c r="F71" s="81"/>
      <c r="G71" s="82"/>
      <c r="H71" s="78">
        <f t="shared" si="0"/>
        <v>0</v>
      </c>
      <c r="I71" s="79">
        <f t="shared" si="5"/>
        <v>755.1</v>
      </c>
      <c r="J71" s="79">
        <f t="shared" si="6"/>
        <v>0</v>
      </c>
      <c r="K71" s="79">
        <f t="shared" si="7"/>
        <v>0</v>
      </c>
      <c r="L71" s="79">
        <f t="shared" si="8"/>
        <v>0</v>
      </c>
    </row>
    <row r="72" spans="1:12" s="75" customFormat="1" ht="48">
      <c r="A72" s="89" t="s">
        <v>240</v>
      </c>
      <c r="B72" s="102" t="s">
        <v>147</v>
      </c>
      <c r="C72" s="83" t="s">
        <v>357</v>
      </c>
      <c r="D72" s="96">
        <v>33.7</v>
      </c>
      <c r="E72" s="101">
        <v>40</v>
      </c>
      <c r="F72" s="81"/>
      <c r="G72" s="82"/>
      <c r="H72" s="78">
        <f t="shared" si="0"/>
        <v>0</v>
      </c>
      <c r="I72" s="79">
        <f t="shared" si="5"/>
        <v>1348</v>
      </c>
      <c r="J72" s="79">
        <f t="shared" si="6"/>
        <v>0</v>
      </c>
      <c r="K72" s="79">
        <f t="shared" si="7"/>
        <v>0</v>
      </c>
      <c r="L72" s="79">
        <f t="shared" si="8"/>
        <v>0</v>
      </c>
    </row>
    <row r="73" spans="1:12" s="75" customFormat="1" ht="36">
      <c r="A73" s="89" t="s">
        <v>241</v>
      </c>
      <c r="B73" s="95" t="s">
        <v>148</v>
      </c>
      <c r="C73" s="83" t="s">
        <v>356</v>
      </c>
      <c r="D73" s="96">
        <v>69.37</v>
      </c>
      <c r="E73" s="101">
        <v>12</v>
      </c>
      <c r="F73" s="81"/>
      <c r="G73" s="82"/>
      <c r="H73" s="78">
        <f t="shared" si="0"/>
        <v>0</v>
      </c>
      <c r="I73" s="79">
        <f t="shared" si="5"/>
        <v>832.44</v>
      </c>
      <c r="J73" s="79">
        <f t="shared" si="6"/>
        <v>0</v>
      </c>
      <c r="K73" s="79">
        <f t="shared" si="7"/>
        <v>0</v>
      </c>
      <c r="L73" s="79">
        <f t="shared" si="8"/>
        <v>0</v>
      </c>
    </row>
    <row r="74" spans="1:12" s="75" customFormat="1" ht="48">
      <c r="A74" s="89" t="s">
        <v>242</v>
      </c>
      <c r="B74" s="95" t="s">
        <v>149</v>
      </c>
      <c r="C74" s="83" t="s">
        <v>356</v>
      </c>
      <c r="D74" s="96">
        <v>90.03</v>
      </c>
      <c r="E74" s="101">
        <v>4</v>
      </c>
      <c r="F74" s="81"/>
      <c r="G74" s="82"/>
      <c r="H74" s="78">
        <f aca="true" t="shared" si="9" ref="H74:H137">G74+F74</f>
        <v>0</v>
      </c>
      <c r="I74" s="79">
        <f t="shared" si="5"/>
        <v>360.12</v>
      </c>
      <c r="J74" s="79">
        <f t="shared" si="6"/>
        <v>0</v>
      </c>
      <c r="K74" s="79">
        <f t="shared" si="7"/>
        <v>0</v>
      </c>
      <c r="L74" s="79">
        <f t="shared" si="8"/>
        <v>0</v>
      </c>
    </row>
    <row r="75" spans="1:12" s="75" customFormat="1" ht="36">
      <c r="A75" s="89" t="s">
        <v>243</v>
      </c>
      <c r="B75" s="95" t="s">
        <v>150</v>
      </c>
      <c r="C75" s="83" t="s">
        <v>356</v>
      </c>
      <c r="D75" s="96">
        <v>94.92</v>
      </c>
      <c r="E75" s="101">
        <v>4</v>
      </c>
      <c r="F75" s="81"/>
      <c r="G75" s="82"/>
      <c r="H75" s="78">
        <f t="shared" si="9"/>
        <v>0</v>
      </c>
      <c r="I75" s="79">
        <f t="shared" si="5"/>
        <v>379.68</v>
      </c>
      <c r="J75" s="79">
        <f t="shared" si="6"/>
        <v>0</v>
      </c>
      <c r="K75" s="79">
        <f t="shared" si="7"/>
        <v>0</v>
      </c>
      <c r="L75" s="79">
        <f t="shared" si="8"/>
        <v>0</v>
      </c>
    </row>
    <row r="76" spans="1:12" s="75" customFormat="1" ht="36">
      <c r="A76" s="89" t="s">
        <v>244</v>
      </c>
      <c r="B76" s="102" t="s">
        <v>151</v>
      </c>
      <c r="C76" s="83" t="s">
        <v>356</v>
      </c>
      <c r="D76" s="96">
        <v>100.88</v>
      </c>
      <c r="E76" s="101">
        <v>4</v>
      </c>
      <c r="F76" s="81"/>
      <c r="G76" s="82"/>
      <c r="H76" s="78">
        <f t="shared" si="9"/>
        <v>0</v>
      </c>
      <c r="I76" s="79">
        <f t="shared" si="5"/>
        <v>403.52</v>
      </c>
      <c r="J76" s="79">
        <f t="shared" si="6"/>
        <v>0</v>
      </c>
      <c r="K76" s="79">
        <f t="shared" si="7"/>
        <v>0</v>
      </c>
      <c r="L76" s="79">
        <f t="shared" si="8"/>
        <v>0</v>
      </c>
    </row>
    <row r="77" spans="1:12" s="75" customFormat="1" ht="36">
      <c r="A77" s="89" t="s">
        <v>245</v>
      </c>
      <c r="B77" s="95" t="s">
        <v>152</v>
      </c>
      <c r="C77" s="83" t="s">
        <v>356</v>
      </c>
      <c r="D77" s="96">
        <v>134.22</v>
      </c>
      <c r="E77" s="101">
        <v>4</v>
      </c>
      <c r="F77" s="81"/>
      <c r="G77" s="82"/>
      <c r="H77" s="78">
        <f t="shared" si="9"/>
        <v>0</v>
      </c>
      <c r="I77" s="79">
        <f t="shared" si="5"/>
        <v>536.88</v>
      </c>
      <c r="J77" s="79">
        <f t="shared" si="6"/>
        <v>0</v>
      </c>
      <c r="K77" s="79">
        <f t="shared" si="7"/>
        <v>0</v>
      </c>
      <c r="L77" s="79">
        <f t="shared" si="8"/>
        <v>0</v>
      </c>
    </row>
    <row r="78" spans="1:12" s="75" customFormat="1" ht="48">
      <c r="A78" s="89" t="s">
        <v>246</v>
      </c>
      <c r="B78" s="95" t="s">
        <v>153</v>
      </c>
      <c r="C78" s="83" t="s">
        <v>356</v>
      </c>
      <c r="D78" s="96">
        <v>311.79</v>
      </c>
      <c r="E78" s="101">
        <v>4</v>
      </c>
      <c r="F78" s="81"/>
      <c r="G78" s="82"/>
      <c r="H78" s="78">
        <f t="shared" si="9"/>
        <v>0</v>
      </c>
      <c r="I78" s="79">
        <f t="shared" si="5"/>
        <v>1247.16</v>
      </c>
      <c r="J78" s="79">
        <f t="shared" si="6"/>
        <v>0</v>
      </c>
      <c r="K78" s="79">
        <f t="shared" si="7"/>
        <v>0</v>
      </c>
      <c r="L78" s="79">
        <f t="shared" si="8"/>
        <v>0</v>
      </c>
    </row>
    <row r="79" spans="1:12" s="75" customFormat="1" ht="36">
      <c r="A79" s="89" t="s">
        <v>247</v>
      </c>
      <c r="B79" s="102" t="s">
        <v>154</v>
      </c>
      <c r="C79" s="83" t="s">
        <v>356</v>
      </c>
      <c r="D79" s="96">
        <v>415.4</v>
      </c>
      <c r="E79" s="101">
        <v>4</v>
      </c>
      <c r="F79" s="81"/>
      <c r="G79" s="82"/>
      <c r="H79" s="78">
        <f t="shared" si="9"/>
        <v>0</v>
      </c>
      <c r="I79" s="79">
        <f t="shared" si="5"/>
        <v>1661.6</v>
      </c>
      <c r="J79" s="79">
        <f t="shared" si="6"/>
        <v>0</v>
      </c>
      <c r="K79" s="79">
        <f t="shared" si="7"/>
        <v>0</v>
      </c>
      <c r="L79" s="79">
        <f t="shared" si="8"/>
        <v>0</v>
      </c>
    </row>
    <row r="80" spans="1:12" s="75" customFormat="1" ht="36">
      <c r="A80" s="89" t="s">
        <v>248</v>
      </c>
      <c r="B80" s="95" t="s">
        <v>155</v>
      </c>
      <c r="C80" s="83" t="s">
        <v>356</v>
      </c>
      <c r="D80" s="96">
        <v>87.52</v>
      </c>
      <c r="E80" s="101">
        <v>2</v>
      </c>
      <c r="F80" s="81"/>
      <c r="G80" s="82"/>
      <c r="H80" s="78">
        <f t="shared" si="9"/>
        <v>0</v>
      </c>
      <c r="I80" s="79">
        <f t="shared" si="5"/>
        <v>175.04</v>
      </c>
      <c r="J80" s="79">
        <f t="shared" si="6"/>
        <v>0</v>
      </c>
      <c r="K80" s="79">
        <f t="shared" si="7"/>
        <v>0</v>
      </c>
      <c r="L80" s="79">
        <f t="shared" si="8"/>
        <v>0</v>
      </c>
    </row>
    <row r="81" spans="1:12" s="75" customFormat="1" ht="24">
      <c r="A81" s="89" t="s">
        <v>249</v>
      </c>
      <c r="B81" s="95" t="s">
        <v>156</v>
      </c>
      <c r="C81" s="83" t="s">
        <v>356</v>
      </c>
      <c r="D81" s="96">
        <v>177.44</v>
      </c>
      <c r="E81" s="101">
        <v>8</v>
      </c>
      <c r="F81" s="81"/>
      <c r="G81" s="82"/>
      <c r="H81" s="78">
        <f t="shared" si="9"/>
        <v>0</v>
      </c>
      <c r="I81" s="79">
        <f t="shared" si="5"/>
        <v>1419.52</v>
      </c>
      <c r="J81" s="79">
        <f t="shared" si="6"/>
        <v>0</v>
      </c>
      <c r="K81" s="79">
        <f t="shared" si="7"/>
        <v>0</v>
      </c>
      <c r="L81" s="79">
        <f t="shared" si="8"/>
        <v>0</v>
      </c>
    </row>
    <row r="82" spans="1:12" s="75" customFormat="1" ht="12">
      <c r="A82" s="106" t="s">
        <v>250</v>
      </c>
      <c r="B82" s="107" t="s">
        <v>157</v>
      </c>
      <c r="C82" s="83"/>
      <c r="D82" s="108">
        <v>0</v>
      </c>
      <c r="E82" s="109"/>
      <c r="F82" s="81"/>
      <c r="G82" s="82"/>
      <c r="H82" s="78">
        <f t="shared" si="9"/>
        <v>0</v>
      </c>
      <c r="I82" s="79">
        <f aca="true" t="shared" si="10" ref="I82:I122">ROUNDUP((E82*D82),2)</f>
        <v>0</v>
      </c>
      <c r="J82" s="79">
        <f aca="true" t="shared" si="11" ref="J82:J122">ROUNDUP((F82*D82),2)</f>
        <v>0</v>
      </c>
      <c r="K82" s="79">
        <f aca="true" t="shared" si="12" ref="K82:K122">ROUNDUP((D82*G82),2)</f>
        <v>0</v>
      </c>
      <c r="L82" s="79">
        <f t="shared" si="8"/>
        <v>0</v>
      </c>
    </row>
    <row r="83" spans="1:12" s="75" customFormat="1" ht="24">
      <c r="A83" s="110" t="s">
        <v>251</v>
      </c>
      <c r="B83" s="103" t="s">
        <v>158</v>
      </c>
      <c r="C83" s="83" t="s">
        <v>355</v>
      </c>
      <c r="D83" s="104">
        <v>35.02</v>
      </c>
      <c r="E83" s="80">
        <v>24</v>
      </c>
      <c r="F83" s="81"/>
      <c r="G83" s="82"/>
      <c r="H83" s="78">
        <f t="shared" si="9"/>
        <v>0</v>
      </c>
      <c r="I83" s="79">
        <f t="shared" si="10"/>
        <v>840.48</v>
      </c>
      <c r="J83" s="79">
        <f t="shared" si="11"/>
        <v>0</v>
      </c>
      <c r="K83" s="79">
        <f t="shared" si="12"/>
        <v>0</v>
      </c>
      <c r="L83" s="79">
        <f t="shared" si="8"/>
        <v>0</v>
      </c>
    </row>
    <row r="84" spans="1:12" s="75" customFormat="1" ht="24">
      <c r="A84" s="110" t="s">
        <v>252</v>
      </c>
      <c r="B84" s="95" t="s">
        <v>135</v>
      </c>
      <c r="C84" s="83" t="s">
        <v>353</v>
      </c>
      <c r="D84" s="96">
        <v>52.32</v>
      </c>
      <c r="E84" s="97">
        <v>36</v>
      </c>
      <c r="F84" s="81"/>
      <c r="G84" s="82"/>
      <c r="H84" s="78">
        <f t="shared" si="9"/>
        <v>0</v>
      </c>
      <c r="I84" s="79">
        <f t="shared" si="10"/>
        <v>1883.52</v>
      </c>
      <c r="J84" s="79">
        <f t="shared" si="11"/>
        <v>0</v>
      </c>
      <c r="K84" s="79">
        <f t="shared" si="12"/>
        <v>0</v>
      </c>
      <c r="L84" s="79">
        <f t="shared" si="8"/>
        <v>0</v>
      </c>
    </row>
    <row r="85" spans="1:12" s="75" customFormat="1" ht="24">
      <c r="A85" s="110" t="s">
        <v>253</v>
      </c>
      <c r="B85" s="95" t="s">
        <v>121</v>
      </c>
      <c r="C85" s="83" t="s">
        <v>353</v>
      </c>
      <c r="D85" s="96">
        <v>9.38</v>
      </c>
      <c r="E85" s="101">
        <v>36</v>
      </c>
      <c r="F85" s="81"/>
      <c r="G85" s="82"/>
      <c r="H85" s="78">
        <f t="shared" si="9"/>
        <v>0</v>
      </c>
      <c r="I85" s="79">
        <f t="shared" si="10"/>
        <v>337.68</v>
      </c>
      <c r="J85" s="79">
        <f t="shared" si="11"/>
        <v>0</v>
      </c>
      <c r="K85" s="79">
        <f t="shared" si="12"/>
        <v>0</v>
      </c>
      <c r="L85" s="79">
        <f t="shared" si="8"/>
        <v>0</v>
      </c>
    </row>
    <row r="86" spans="1:12" s="75" customFormat="1" ht="24">
      <c r="A86" s="110" t="s">
        <v>254</v>
      </c>
      <c r="B86" s="95" t="s">
        <v>116</v>
      </c>
      <c r="C86" s="83" t="s">
        <v>353</v>
      </c>
      <c r="D86" s="96">
        <v>40.36</v>
      </c>
      <c r="E86" s="101">
        <v>36</v>
      </c>
      <c r="F86" s="81"/>
      <c r="G86" s="82"/>
      <c r="H86" s="78">
        <f t="shared" si="9"/>
        <v>0</v>
      </c>
      <c r="I86" s="79">
        <f t="shared" si="10"/>
        <v>1452.96</v>
      </c>
      <c r="J86" s="79">
        <f t="shared" si="11"/>
        <v>0</v>
      </c>
      <c r="K86" s="79">
        <f t="shared" si="12"/>
        <v>0</v>
      </c>
      <c r="L86" s="79">
        <f t="shared" si="8"/>
        <v>0</v>
      </c>
    </row>
    <row r="87" spans="1:12" s="75" customFormat="1" ht="24">
      <c r="A87" s="110" t="s">
        <v>255</v>
      </c>
      <c r="B87" s="95" t="s">
        <v>137</v>
      </c>
      <c r="C87" s="83" t="s">
        <v>353</v>
      </c>
      <c r="D87" s="96">
        <v>119.38</v>
      </c>
      <c r="E87" s="97">
        <v>12</v>
      </c>
      <c r="F87" s="81"/>
      <c r="G87" s="82"/>
      <c r="H87" s="78">
        <f t="shared" si="9"/>
        <v>0</v>
      </c>
      <c r="I87" s="79">
        <f t="shared" si="10"/>
        <v>1432.56</v>
      </c>
      <c r="J87" s="79">
        <f t="shared" si="11"/>
        <v>0</v>
      </c>
      <c r="K87" s="79">
        <f t="shared" si="12"/>
        <v>0</v>
      </c>
      <c r="L87" s="79">
        <f t="shared" si="8"/>
        <v>0</v>
      </c>
    </row>
    <row r="88" spans="1:12" s="75" customFormat="1" ht="48">
      <c r="A88" s="110" t="s">
        <v>256</v>
      </c>
      <c r="B88" s="102" t="s">
        <v>147</v>
      </c>
      <c r="C88" s="83" t="s">
        <v>357</v>
      </c>
      <c r="D88" s="96">
        <v>33.7</v>
      </c>
      <c r="E88" s="101">
        <v>20</v>
      </c>
      <c r="F88" s="81"/>
      <c r="G88" s="82"/>
      <c r="H88" s="78">
        <f t="shared" si="9"/>
        <v>0</v>
      </c>
      <c r="I88" s="79">
        <f t="shared" si="10"/>
        <v>674</v>
      </c>
      <c r="J88" s="79">
        <f t="shared" si="11"/>
        <v>0</v>
      </c>
      <c r="K88" s="79">
        <f t="shared" si="12"/>
        <v>0</v>
      </c>
      <c r="L88" s="79">
        <f t="shared" si="8"/>
        <v>0</v>
      </c>
    </row>
    <row r="89" spans="1:12" s="75" customFormat="1" ht="12">
      <c r="A89" s="91" t="s">
        <v>257</v>
      </c>
      <c r="B89" s="92" t="s">
        <v>159</v>
      </c>
      <c r="C89" s="83"/>
      <c r="D89" s="104">
        <v>0</v>
      </c>
      <c r="E89" s="97"/>
      <c r="F89" s="81"/>
      <c r="G89" s="82"/>
      <c r="H89" s="78">
        <f t="shared" si="9"/>
        <v>0</v>
      </c>
      <c r="I89" s="79">
        <f t="shared" si="10"/>
        <v>0</v>
      </c>
      <c r="J89" s="79">
        <f t="shared" si="11"/>
        <v>0</v>
      </c>
      <c r="K89" s="79">
        <f t="shared" si="12"/>
        <v>0</v>
      </c>
      <c r="L89" s="79">
        <f t="shared" si="8"/>
        <v>0</v>
      </c>
    </row>
    <row r="90" spans="1:12" s="75" customFormat="1" ht="24">
      <c r="A90" s="89" t="s">
        <v>258</v>
      </c>
      <c r="B90" s="103" t="s">
        <v>158</v>
      </c>
      <c r="C90" s="83" t="s">
        <v>355</v>
      </c>
      <c r="D90" s="96">
        <v>35.02</v>
      </c>
      <c r="E90" s="101">
        <v>4.48</v>
      </c>
      <c r="F90" s="81">
        <v>9.7</v>
      </c>
      <c r="G90" s="82"/>
      <c r="H90" s="78">
        <f t="shared" si="9"/>
        <v>9.7</v>
      </c>
      <c r="I90" s="79">
        <f t="shared" si="10"/>
        <v>156.89</v>
      </c>
      <c r="J90" s="79">
        <f t="shared" si="11"/>
        <v>339.7</v>
      </c>
      <c r="K90" s="79">
        <f t="shared" si="12"/>
        <v>0</v>
      </c>
      <c r="L90" s="79">
        <f t="shared" si="8"/>
        <v>339.7</v>
      </c>
    </row>
    <row r="91" spans="1:12" s="75" customFormat="1" ht="48">
      <c r="A91" s="89" t="s">
        <v>259</v>
      </c>
      <c r="B91" s="95" t="s">
        <v>126</v>
      </c>
      <c r="C91" s="83" t="s">
        <v>358</v>
      </c>
      <c r="D91" s="96">
        <v>2744.59</v>
      </c>
      <c r="E91" s="101">
        <v>3.52</v>
      </c>
      <c r="F91" s="81">
        <v>4.41</v>
      </c>
      <c r="G91" s="82"/>
      <c r="H91" s="78">
        <f t="shared" si="9"/>
        <v>4.41</v>
      </c>
      <c r="I91" s="79">
        <f t="shared" si="10"/>
        <v>9660.960000000001</v>
      </c>
      <c r="J91" s="79">
        <f t="shared" si="11"/>
        <v>12103.65</v>
      </c>
      <c r="K91" s="79">
        <f t="shared" si="12"/>
        <v>0</v>
      </c>
      <c r="L91" s="79">
        <f t="shared" si="8"/>
        <v>12103.65</v>
      </c>
    </row>
    <row r="92" spans="1:12" s="75" customFormat="1" ht="36">
      <c r="A92" s="89" t="s">
        <v>260</v>
      </c>
      <c r="B92" s="102" t="s">
        <v>120</v>
      </c>
      <c r="C92" s="83" t="s">
        <v>353</v>
      </c>
      <c r="D92" s="96">
        <v>94.86</v>
      </c>
      <c r="E92" s="101">
        <v>19.6</v>
      </c>
      <c r="F92" s="81">
        <v>35.13</v>
      </c>
      <c r="G92" s="82"/>
      <c r="H92" s="78">
        <f t="shared" si="9"/>
        <v>35.13</v>
      </c>
      <c r="I92" s="79">
        <f t="shared" si="10"/>
        <v>1859.26</v>
      </c>
      <c r="J92" s="79">
        <f t="shared" si="11"/>
        <v>3332.44</v>
      </c>
      <c r="K92" s="79">
        <f t="shared" si="12"/>
        <v>0</v>
      </c>
      <c r="L92" s="79">
        <f t="shared" si="8"/>
        <v>3332.44</v>
      </c>
    </row>
    <row r="93" spans="1:12" s="75" customFormat="1" ht="24">
      <c r="A93" s="89" t="s">
        <v>261</v>
      </c>
      <c r="B93" s="95" t="s">
        <v>135</v>
      </c>
      <c r="C93" s="83" t="s">
        <v>353</v>
      </c>
      <c r="D93" s="96">
        <v>52.32</v>
      </c>
      <c r="E93" s="97">
        <v>132</v>
      </c>
      <c r="F93" s="81">
        <v>63.01</v>
      </c>
      <c r="G93" s="82"/>
      <c r="H93" s="78">
        <f t="shared" si="9"/>
        <v>63.01</v>
      </c>
      <c r="I93" s="79">
        <f t="shared" si="10"/>
        <v>6906.24</v>
      </c>
      <c r="J93" s="79">
        <f t="shared" si="11"/>
        <v>3296.69</v>
      </c>
      <c r="K93" s="79">
        <f t="shared" si="12"/>
        <v>0</v>
      </c>
      <c r="L93" s="79">
        <f t="shared" si="8"/>
        <v>3296.69</v>
      </c>
    </row>
    <row r="94" spans="1:12" s="75" customFormat="1" ht="60">
      <c r="A94" s="89" t="s">
        <v>262</v>
      </c>
      <c r="B94" s="95" t="s">
        <v>136</v>
      </c>
      <c r="C94" s="83" t="s">
        <v>355</v>
      </c>
      <c r="D94" s="96">
        <v>97.34</v>
      </c>
      <c r="E94" s="101">
        <v>7.5</v>
      </c>
      <c r="F94" s="81">
        <v>4.18</v>
      </c>
      <c r="G94" s="82"/>
      <c r="H94" s="78">
        <f t="shared" si="9"/>
        <v>4.18</v>
      </c>
      <c r="I94" s="79">
        <f t="shared" si="10"/>
        <v>730.05</v>
      </c>
      <c r="J94" s="79">
        <f t="shared" si="11"/>
        <v>406.89</v>
      </c>
      <c r="K94" s="79">
        <f t="shared" si="12"/>
        <v>0</v>
      </c>
      <c r="L94" s="79">
        <f t="shared" si="8"/>
        <v>406.89</v>
      </c>
    </row>
    <row r="95" spans="1:12" s="75" customFormat="1" ht="24">
      <c r="A95" s="89" t="s">
        <v>263</v>
      </c>
      <c r="B95" s="95" t="s">
        <v>121</v>
      </c>
      <c r="C95" s="83" t="s">
        <v>353</v>
      </c>
      <c r="D95" s="96">
        <v>9.38</v>
      </c>
      <c r="E95" s="101">
        <v>216</v>
      </c>
      <c r="F95" s="81">
        <v>213.31</v>
      </c>
      <c r="G95" s="82"/>
      <c r="H95" s="78">
        <f t="shared" si="9"/>
        <v>213.31</v>
      </c>
      <c r="I95" s="79">
        <f t="shared" si="10"/>
        <v>2026.08</v>
      </c>
      <c r="J95" s="79">
        <f t="shared" si="11"/>
        <v>2000.85</v>
      </c>
      <c r="K95" s="79">
        <f t="shared" si="12"/>
        <v>0</v>
      </c>
      <c r="L95" s="79">
        <f t="shared" si="8"/>
        <v>2000.85</v>
      </c>
    </row>
    <row r="96" spans="1:12" s="75" customFormat="1" ht="24">
      <c r="A96" s="89" t="s">
        <v>264</v>
      </c>
      <c r="B96" s="95" t="s">
        <v>116</v>
      </c>
      <c r="C96" s="83" t="s">
        <v>353</v>
      </c>
      <c r="D96" s="96">
        <v>40.36</v>
      </c>
      <c r="E96" s="101">
        <v>216</v>
      </c>
      <c r="F96" s="81">
        <v>213.31</v>
      </c>
      <c r="G96" s="82"/>
      <c r="H96" s="78">
        <f t="shared" si="9"/>
        <v>213.31</v>
      </c>
      <c r="I96" s="79">
        <f t="shared" si="10"/>
        <v>8717.76</v>
      </c>
      <c r="J96" s="79">
        <f t="shared" si="11"/>
        <v>8609.2</v>
      </c>
      <c r="K96" s="79">
        <f t="shared" si="12"/>
        <v>0</v>
      </c>
      <c r="L96" s="79">
        <f t="shared" si="8"/>
        <v>8609.2</v>
      </c>
    </row>
    <row r="97" spans="1:12" s="75" customFormat="1" ht="24">
      <c r="A97" s="89" t="s">
        <v>265</v>
      </c>
      <c r="B97" s="95" t="s">
        <v>137</v>
      </c>
      <c r="C97" s="83" t="s">
        <v>353</v>
      </c>
      <c r="D97" s="96">
        <v>119.38</v>
      </c>
      <c r="E97" s="97">
        <v>30</v>
      </c>
      <c r="F97" s="81">
        <v>48</v>
      </c>
      <c r="G97" s="82"/>
      <c r="H97" s="78">
        <f t="shared" si="9"/>
        <v>48</v>
      </c>
      <c r="I97" s="79">
        <f t="shared" si="10"/>
        <v>3581.4</v>
      </c>
      <c r="J97" s="79">
        <f t="shared" si="11"/>
        <v>5730.24</v>
      </c>
      <c r="K97" s="79">
        <f t="shared" si="12"/>
        <v>0</v>
      </c>
      <c r="L97" s="79">
        <f t="shared" si="8"/>
        <v>5730.24</v>
      </c>
    </row>
    <row r="98" spans="1:12" s="75" customFormat="1" ht="36">
      <c r="A98" s="89" t="s">
        <v>266</v>
      </c>
      <c r="B98" s="95" t="s">
        <v>138</v>
      </c>
      <c r="C98" s="83" t="s">
        <v>353</v>
      </c>
      <c r="D98" s="96">
        <v>76.5</v>
      </c>
      <c r="E98" s="97">
        <v>30</v>
      </c>
      <c r="F98" s="81"/>
      <c r="G98" s="82"/>
      <c r="H98" s="78">
        <f t="shared" si="9"/>
        <v>0</v>
      </c>
      <c r="I98" s="79">
        <f t="shared" si="10"/>
        <v>2295</v>
      </c>
      <c r="J98" s="79">
        <f t="shared" si="11"/>
        <v>0</v>
      </c>
      <c r="K98" s="79">
        <f t="shared" si="12"/>
        <v>0</v>
      </c>
      <c r="L98" s="79">
        <f t="shared" si="8"/>
        <v>0</v>
      </c>
    </row>
    <row r="99" spans="1:12" s="75" customFormat="1" ht="24">
      <c r="A99" s="89" t="s">
        <v>267</v>
      </c>
      <c r="B99" s="95" t="s">
        <v>139</v>
      </c>
      <c r="C99" s="83" t="s">
        <v>353</v>
      </c>
      <c r="D99" s="96">
        <v>46.36</v>
      </c>
      <c r="E99" s="97">
        <v>30</v>
      </c>
      <c r="F99" s="81"/>
      <c r="G99" s="82"/>
      <c r="H99" s="78">
        <f t="shared" si="9"/>
        <v>0</v>
      </c>
      <c r="I99" s="79">
        <f t="shared" si="10"/>
        <v>1390.8</v>
      </c>
      <c r="J99" s="79">
        <f t="shared" si="11"/>
        <v>0</v>
      </c>
      <c r="K99" s="79">
        <f t="shared" si="12"/>
        <v>0</v>
      </c>
      <c r="L99" s="79">
        <f t="shared" si="8"/>
        <v>0</v>
      </c>
    </row>
    <row r="100" spans="1:12" s="75" customFormat="1" ht="36">
      <c r="A100" s="89" t="s">
        <v>268</v>
      </c>
      <c r="B100" s="95" t="s">
        <v>140</v>
      </c>
      <c r="C100" s="83" t="s">
        <v>357</v>
      </c>
      <c r="D100" s="96">
        <v>6.15</v>
      </c>
      <c r="E100" s="96">
        <v>150</v>
      </c>
      <c r="F100" s="81"/>
      <c r="G100" s="82"/>
      <c r="H100" s="78">
        <f t="shared" si="9"/>
        <v>0</v>
      </c>
      <c r="I100" s="79">
        <f t="shared" si="10"/>
        <v>922.5</v>
      </c>
      <c r="J100" s="79">
        <f t="shared" si="11"/>
        <v>0</v>
      </c>
      <c r="K100" s="79">
        <f t="shared" si="12"/>
        <v>0</v>
      </c>
      <c r="L100" s="79">
        <f t="shared" si="8"/>
        <v>0</v>
      </c>
    </row>
    <row r="101" spans="1:12" s="75" customFormat="1" ht="36">
      <c r="A101" s="89" t="s">
        <v>269</v>
      </c>
      <c r="B101" s="95" t="s">
        <v>141</v>
      </c>
      <c r="C101" s="83" t="s">
        <v>356</v>
      </c>
      <c r="D101" s="96">
        <v>118.38</v>
      </c>
      <c r="E101" s="96">
        <v>5</v>
      </c>
      <c r="F101" s="81"/>
      <c r="G101" s="82"/>
      <c r="H101" s="78">
        <f t="shared" si="9"/>
        <v>0</v>
      </c>
      <c r="I101" s="79">
        <f t="shared" si="10"/>
        <v>591.9</v>
      </c>
      <c r="J101" s="79">
        <f t="shared" si="11"/>
        <v>0</v>
      </c>
      <c r="K101" s="79">
        <f t="shared" si="12"/>
        <v>0</v>
      </c>
      <c r="L101" s="79">
        <f t="shared" si="8"/>
        <v>0</v>
      </c>
    </row>
    <row r="102" spans="1:12" s="75" customFormat="1" ht="48">
      <c r="A102" s="89" t="s">
        <v>270</v>
      </c>
      <c r="B102" s="95" t="s">
        <v>142</v>
      </c>
      <c r="C102" s="83" t="s">
        <v>360</v>
      </c>
      <c r="D102" s="96">
        <v>100.9</v>
      </c>
      <c r="E102" s="96">
        <v>2</v>
      </c>
      <c r="F102" s="81"/>
      <c r="G102" s="82"/>
      <c r="H102" s="78">
        <f t="shared" si="9"/>
        <v>0</v>
      </c>
      <c r="I102" s="79">
        <f t="shared" si="10"/>
        <v>201.8</v>
      </c>
      <c r="J102" s="79">
        <f t="shared" si="11"/>
        <v>0</v>
      </c>
      <c r="K102" s="79">
        <f t="shared" si="12"/>
        <v>0</v>
      </c>
      <c r="L102" s="79">
        <f t="shared" si="8"/>
        <v>0</v>
      </c>
    </row>
    <row r="103" spans="1:12" s="75" customFormat="1" ht="48">
      <c r="A103" s="89" t="s">
        <v>271</v>
      </c>
      <c r="B103" s="95" t="s">
        <v>143</v>
      </c>
      <c r="C103" s="83" t="s">
        <v>359</v>
      </c>
      <c r="D103" s="96">
        <v>201.52</v>
      </c>
      <c r="E103" s="96">
        <v>5</v>
      </c>
      <c r="F103" s="81"/>
      <c r="G103" s="82"/>
      <c r="H103" s="78">
        <f t="shared" si="9"/>
        <v>0</v>
      </c>
      <c r="I103" s="79">
        <f t="shared" si="10"/>
        <v>1007.6</v>
      </c>
      <c r="J103" s="79">
        <f t="shared" si="11"/>
        <v>0</v>
      </c>
      <c r="K103" s="79">
        <f t="shared" si="12"/>
        <v>0</v>
      </c>
      <c r="L103" s="79">
        <f t="shared" si="8"/>
        <v>0</v>
      </c>
    </row>
    <row r="104" spans="1:12" s="75" customFormat="1" ht="36">
      <c r="A104" s="89" t="s">
        <v>272</v>
      </c>
      <c r="B104" s="95" t="s">
        <v>144</v>
      </c>
      <c r="C104" s="83" t="s">
        <v>356</v>
      </c>
      <c r="D104" s="96">
        <v>17.5</v>
      </c>
      <c r="E104" s="96">
        <v>2</v>
      </c>
      <c r="F104" s="81"/>
      <c r="G104" s="82"/>
      <c r="H104" s="78">
        <f t="shared" si="9"/>
        <v>0</v>
      </c>
      <c r="I104" s="79">
        <f t="shared" si="10"/>
        <v>35</v>
      </c>
      <c r="J104" s="79">
        <f t="shared" si="11"/>
        <v>0</v>
      </c>
      <c r="K104" s="79">
        <f t="shared" si="12"/>
        <v>0</v>
      </c>
      <c r="L104" s="79">
        <f t="shared" si="8"/>
        <v>0</v>
      </c>
    </row>
    <row r="105" spans="1:12" s="75" customFormat="1" ht="36">
      <c r="A105" s="89" t="s">
        <v>273</v>
      </c>
      <c r="B105" s="95" t="s">
        <v>145</v>
      </c>
      <c r="C105" s="83" t="s">
        <v>357</v>
      </c>
      <c r="D105" s="96">
        <v>13.74</v>
      </c>
      <c r="E105" s="96">
        <v>100</v>
      </c>
      <c r="F105" s="81"/>
      <c r="G105" s="82"/>
      <c r="H105" s="78">
        <f t="shared" si="9"/>
        <v>0</v>
      </c>
      <c r="I105" s="79">
        <f t="shared" si="10"/>
        <v>1374</v>
      </c>
      <c r="J105" s="79">
        <f t="shared" si="11"/>
        <v>0</v>
      </c>
      <c r="K105" s="79">
        <f t="shared" si="12"/>
        <v>0</v>
      </c>
      <c r="L105" s="79">
        <f t="shared" si="8"/>
        <v>0</v>
      </c>
    </row>
    <row r="106" spans="1:12" s="75" customFormat="1" ht="36">
      <c r="A106" s="89" t="s">
        <v>274</v>
      </c>
      <c r="B106" s="95" t="s">
        <v>146</v>
      </c>
      <c r="C106" s="83" t="s">
        <v>357</v>
      </c>
      <c r="D106" s="96">
        <v>25.17</v>
      </c>
      <c r="E106" s="96">
        <v>30</v>
      </c>
      <c r="F106" s="81"/>
      <c r="G106" s="82"/>
      <c r="H106" s="78">
        <f t="shared" si="9"/>
        <v>0</v>
      </c>
      <c r="I106" s="79">
        <f t="shared" si="10"/>
        <v>755.1</v>
      </c>
      <c r="J106" s="79">
        <f t="shared" si="11"/>
        <v>0</v>
      </c>
      <c r="K106" s="79">
        <f t="shared" si="12"/>
        <v>0</v>
      </c>
      <c r="L106" s="79">
        <f t="shared" si="8"/>
        <v>0</v>
      </c>
    </row>
    <row r="107" spans="1:12" s="75" customFormat="1" ht="48">
      <c r="A107" s="89" t="s">
        <v>275</v>
      </c>
      <c r="B107" s="102" t="s">
        <v>147</v>
      </c>
      <c r="C107" s="83" t="s">
        <v>357</v>
      </c>
      <c r="D107" s="96">
        <v>33.7</v>
      </c>
      <c r="E107" s="96">
        <v>20</v>
      </c>
      <c r="F107" s="81"/>
      <c r="G107" s="82"/>
      <c r="H107" s="78">
        <f t="shared" si="9"/>
        <v>0</v>
      </c>
      <c r="I107" s="79">
        <f t="shared" si="10"/>
        <v>674</v>
      </c>
      <c r="J107" s="79">
        <f t="shared" si="11"/>
        <v>0</v>
      </c>
      <c r="K107" s="79">
        <f t="shared" si="12"/>
        <v>0</v>
      </c>
      <c r="L107" s="79">
        <f t="shared" si="8"/>
        <v>0</v>
      </c>
    </row>
    <row r="108" spans="1:12" s="75" customFormat="1" ht="36">
      <c r="A108" s="89" t="s">
        <v>276</v>
      </c>
      <c r="B108" s="95" t="s">
        <v>148</v>
      </c>
      <c r="C108" s="83" t="s">
        <v>356</v>
      </c>
      <c r="D108" s="96">
        <v>69.37</v>
      </c>
      <c r="E108" s="96">
        <v>4</v>
      </c>
      <c r="F108" s="81"/>
      <c r="G108" s="82"/>
      <c r="H108" s="78">
        <f t="shared" si="9"/>
        <v>0</v>
      </c>
      <c r="I108" s="79">
        <f t="shared" si="10"/>
        <v>277.48</v>
      </c>
      <c r="J108" s="79">
        <f t="shared" si="11"/>
        <v>0</v>
      </c>
      <c r="K108" s="79">
        <f t="shared" si="12"/>
        <v>0</v>
      </c>
      <c r="L108" s="79">
        <f t="shared" si="8"/>
        <v>0</v>
      </c>
    </row>
    <row r="109" spans="1:12" s="75" customFormat="1" ht="36">
      <c r="A109" s="89" t="s">
        <v>277</v>
      </c>
      <c r="B109" s="95" t="s">
        <v>160</v>
      </c>
      <c r="C109" s="83" t="s">
        <v>356</v>
      </c>
      <c r="D109" s="96">
        <v>90.03</v>
      </c>
      <c r="E109" s="96">
        <v>2</v>
      </c>
      <c r="F109" s="81"/>
      <c r="G109" s="82"/>
      <c r="H109" s="78">
        <f t="shared" si="9"/>
        <v>0</v>
      </c>
      <c r="I109" s="79">
        <f t="shared" si="10"/>
        <v>180.06</v>
      </c>
      <c r="J109" s="79">
        <f t="shared" si="11"/>
        <v>0</v>
      </c>
      <c r="K109" s="79">
        <f t="shared" si="12"/>
        <v>0</v>
      </c>
      <c r="L109" s="79">
        <f t="shared" si="8"/>
        <v>0</v>
      </c>
    </row>
    <row r="110" spans="1:12" s="75" customFormat="1" ht="36">
      <c r="A110" s="89" t="s">
        <v>278</v>
      </c>
      <c r="B110" s="95" t="s">
        <v>150</v>
      </c>
      <c r="C110" s="83" t="s">
        <v>356</v>
      </c>
      <c r="D110" s="96">
        <v>94.92</v>
      </c>
      <c r="E110" s="96">
        <v>4</v>
      </c>
      <c r="F110" s="81"/>
      <c r="G110" s="82"/>
      <c r="H110" s="78">
        <f t="shared" si="9"/>
        <v>0</v>
      </c>
      <c r="I110" s="79">
        <f t="shared" si="10"/>
        <v>379.68</v>
      </c>
      <c r="J110" s="79">
        <f t="shared" si="11"/>
        <v>0</v>
      </c>
      <c r="K110" s="79">
        <f t="shared" si="12"/>
        <v>0</v>
      </c>
      <c r="L110" s="79">
        <f t="shared" si="8"/>
        <v>0</v>
      </c>
    </row>
    <row r="111" spans="1:12" s="75" customFormat="1" ht="36">
      <c r="A111" s="89" t="s">
        <v>279</v>
      </c>
      <c r="B111" s="102" t="s">
        <v>151</v>
      </c>
      <c r="C111" s="83" t="s">
        <v>356</v>
      </c>
      <c r="D111" s="96">
        <v>100.88</v>
      </c>
      <c r="E111" s="96">
        <v>4</v>
      </c>
      <c r="F111" s="81"/>
      <c r="G111" s="82"/>
      <c r="H111" s="78">
        <f t="shared" si="9"/>
        <v>0</v>
      </c>
      <c r="I111" s="79">
        <f t="shared" si="10"/>
        <v>403.52</v>
      </c>
      <c r="J111" s="79">
        <f t="shared" si="11"/>
        <v>0</v>
      </c>
      <c r="K111" s="79">
        <f t="shared" si="12"/>
        <v>0</v>
      </c>
      <c r="L111" s="79">
        <f t="shared" si="8"/>
        <v>0</v>
      </c>
    </row>
    <row r="112" spans="1:12" s="75" customFormat="1" ht="36">
      <c r="A112" s="89" t="s">
        <v>280</v>
      </c>
      <c r="B112" s="95" t="s">
        <v>152</v>
      </c>
      <c r="C112" s="83" t="s">
        <v>356</v>
      </c>
      <c r="D112" s="96">
        <v>134.22</v>
      </c>
      <c r="E112" s="96">
        <v>4</v>
      </c>
      <c r="F112" s="81"/>
      <c r="G112" s="82"/>
      <c r="H112" s="78">
        <f t="shared" si="9"/>
        <v>0</v>
      </c>
      <c r="I112" s="79">
        <f t="shared" si="10"/>
        <v>536.88</v>
      </c>
      <c r="J112" s="79">
        <f t="shared" si="11"/>
        <v>0</v>
      </c>
      <c r="K112" s="79">
        <f t="shared" si="12"/>
        <v>0</v>
      </c>
      <c r="L112" s="79">
        <f t="shared" si="8"/>
        <v>0</v>
      </c>
    </row>
    <row r="113" spans="1:12" s="75" customFormat="1" ht="48">
      <c r="A113" s="89" t="s">
        <v>281</v>
      </c>
      <c r="B113" s="95" t="s">
        <v>153</v>
      </c>
      <c r="C113" s="83" t="s">
        <v>356</v>
      </c>
      <c r="D113" s="96">
        <v>311.79</v>
      </c>
      <c r="E113" s="96">
        <v>2</v>
      </c>
      <c r="F113" s="81"/>
      <c r="G113" s="82"/>
      <c r="H113" s="78">
        <f t="shared" si="9"/>
        <v>0</v>
      </c>
      <c r="I113" s="79">
        <f t="shared" si="10"/>
        <v>623.58</v>
      </c>
      <c r="J113" s="79">
        <f t="shared" si="11"/>
        <v>0</v>
      </c>
      <c r="K113" s="79">
        <f t="shared" si="12"/>
        <v>0</v>
      </c>
      <c r="L113" s="79">
        <f t="shared" si="8"/>
        <v>0</v>
      </c>
    </row>
    <row r="114" spans="1:12" s="75" customFormat="1" ht="36">
      <c r="A114" s="89" t="s">
        <v>282</v>
      </c>
      <c r="B114" s="102" t="s">
        <v>154</v>
      </c>
      <c r="C114" s="83" t="s">
        <v>356</v>
      </c>
      <c r="D114" s="96">
        <v>415.4</v>
      </c>
      <c r="E114" s="96">
        <v>2</v>
      </c>
      <c r="F114" s="81"/>
      <c r="G114" s="82"/>
      <c r="H114" s="78">
        <f t="shared" si="9"/>
        <v>0</v>
      </c>
      <c r="I114" s="79">
        <f t="shared" si="10"/>
        <v>830.8</v>
      </c>
      <c r="J114" s="79">
        <f t="shared" si="11"/>
        <v>0</v>
      </c>
      <c r="K114" s="79">
        <f t="shared" si="12"/>
        <v>0</v>
      </c>
      <c r="L114" s="79">
        <f t="shared" si="8"/>
        <v>0</v>
      </c>
    </row>
    <row r="115" spans="1:12" s="75" customFormat="1" ht="24">
      <c r="A115" s="89" t="s">
        <v>283</v>
      </c>
      <c r="B115" s="95" t="s">
        <v>156</v>
      </c>
      <c r="C115" s="83" t="s">
        <v>356</v>
      </c>
      <c r="D115" s="96">
        <v>177.44</v>
      </c>
      <c r="E115" s="96">
        <v>1</v>
      </c>
      <c r="F115" s="81"/>
      <c r="G115" s="82"/>
      <c r="H115" s="78">
        <f t="shared" si="9"/>
        <v>0</v>
      </c>
      <c r="I115" s="79">
        <f t="shared" si="10"/>
        <v>177.44</v>
      </c>
      <c r="J115" s="79">
        <f t="shared" si="11"/>
        <v>0</v>
      </c>
      <c r="K115" s="79">
        <f t="shared" si="12"/>
        <v>0</v>
      </c>
      <c r="L115" s="79">
        <f t="shared" si="8"/>
        <v>0</v>
      </c>
    </row>
    <row r="116" spans="1:12" s="75" customFormat="1" ht="36">
      <c r="A116" s="89" t="s">
        <v>284</v>
      </c>
      <c r="B116" s="95" t="s">
        <v>155</v>
      </c>
      <c r="C116" s="83" t="s">
        <v>356</v>
      </c>
      <c r="D116" s="96">
        <v>87.52</v>
      </c>
      <c r="E116" s="96">
        <v>2</v>
      </c>
      <c r="F116" s="81"/>
      <c r="G116" s="82"/>
      <c r="H116" s="78">
        <f t="shared" si="9"/>
        <v>0</v>
      </c>
      <c r="I116" s="79">
        <f t="shared" si="10"/>
        <v>175.04</v>
      </c>
      <c r="J116" s="79">
        <f t="shared" si="11"/>
        <v>0</v>
      </c>
      <c r="K116" s="79">
        <f t="shared" si="12"/>
        <v>0</v>
      </c>
      <c r="L116" s="79">
        <f t="shared" si="8"/>
        <v>0</v>
      </c>
    </row>
    <row r="117" spans="1:12" s="75" customFormat="1" ht="24">
      <c r="A117" s="89" t="s">
        <v>285</v>
      </c>
      <c r="B117" s="95" t="s">
        <v>161</v>
      </c>
      <c r="C117" s="83" t="s">
        <v>356</v>
      </c>
      <c r="D117" s="96">
        <v>942.96</v>
      </c>
      <c r="E117" s="96">
        <v>1</v>
      </c>
      <c r="F117" s="81"/>
      <c r="G117" s="82"/>
      <c r="H117" s="78">
        <f t="shared" si="9"/>
        <v>0</v>
      </c>
      <c r="I117" s="79">
        <f t="shared" si="10"/>
        <v>942.96</v>
      </c>
      <c r="J117" s="79">
        <f t="shared" si="11"/>
        <v>0</v>
      </c>
      <c r="K117" s="79">
        <f t="shared" si="12"/>
        <v>0</v>
      </c>
      <c r="L117" s="79">
        <f t="shared" si="8"/>
        <v>0</v>
      </c>
    </row>
    <row r="118" spans="1:12" s="75" customFormat="1" ht="12">
      <c r="A118" s="91" t="s">
        <v>286</v>
      </c>
      <c r="B118" s="107" t="s">
        <v>157</v>
      </c>
      <c r="C118" s="83"/>
      <c r="D118" s="93">
        <v>0</v>
      </c>
      <c r="E118" s="97"/>
      <c r="F118" s="81"/>
      <c r="G118" s="82"/>
      <c r="H118" s="78">
        <f t="shared" si="9"/>
        <v>0</v>
      </c>
      <c r="I118" s="79">
        <f t="shared" si="10"/>
        <v>0</v>
      </c>
      <c r="J118" s="79">
        <f t="shared" si="11"/>
        <v>0</v>
      </c>
      <c r="K118" s="79">
        <f t="shared" si="12"/>
        <v>0</v>
      </c>
      <c r="L118" s="79">
        <f t="shared" si="8"/>
        <v>0</v>
      </c>
    </row>
    <row r="119" spans="1:12" s="75" customFormat="1" ht="24">
      <c r="A119" s="89" t="s">
        <v>287</v>
      </c>
      <c r="B119" s="103" t="s">
        <v>158</v>
      </c>
      <c r="C119" s="83" t="s">
        <v>355</v>
      </c>
      <c r="D119" s="96">
        <v>35.02</v>
      </c>
      <c r="E119" s="101">
        <v>6</v>
      </c>
      <c r="F119" s="81"/>
      <c r="G119" s="82"/>
      <c r="H119" s="78">
        <f t="shared" si="9"/>
        <v>0</v>
      </c>
      <c r="I119" s="79">
        <f t="shared" si="10"/>
        <v>210.12</v>
      </c>
      <c r="J119" s="79">
        <f t="shared" si="11"/>
        <v>0</v>
      </c>
      <c r="K119" s="79">
        <f t="shared" si="12"/>
        <v>0</v>
      </c>
      <c r="L119" s="79">
        <f t="shared" si="8"/>
        <v>0</v>
      </c>
    </row>
    <row r="120" spans="1:12" s="75" customFormat="1" ht="24">
      <c r="A120" s="89" t="s">
        <v>288</v>
      </c>
      <c r="B120" s="95" t="s">
        <v>135</v>
      </c>
      <c r="C120" s="83" t="s">
        <v>353</v>
      </c>
      <c r="D120" s="96">
        <v>52.32</v>
      </c>
      <c r="E120" s="97">
        <v>14</v>
      </c>
      <c r="F120" s="81"/>
      <c r="G120" s="82"/>
      <c r="H120" s="78">
        <f t="shared" si="9"/>
        <v>0</v>
      </c>
      <c r="I120" s="79">
        <f t="shared" si="10"/>
        <v>732.48</v>
      </c>
      <c r="J120" s="79">
        <f t="shared" si="11"/>
        <v>0</v>
      </c>
      <c r="K120" s="79">
        <f t="shared" si="12"/>
        <v>0</v>
      </c>
      <c r="L120" s="79">
        <f t="shared" si="8"/>
        <v>0</v>
      </c>
    </row>
    <row r="121" spans="1:12" s="75" customFormat="1" ht="24">
      <c r="A121" s="89" t="s">
        <v>289</v>
      </c>
      <c r="B121" s="95" t="s">
        <v>137</v>
      </c>
      <c r="C121" s="83" t="s">
        <v>353</v>
      </c>
      <c r="D121" s="96">
        <v>119.38</v>
      </c>
      <c r="E121" s="97">
        <v>4</v>
      </c>
      <c r="F121" s="81"/>
      <c r="G121" s="82"/>
      <c r="H121" s="78">
        <f t="shared" si="9"/>
        <v>0</v>
      </c>
      <c r="I121" s="79">
        <f t="shared" si="10"/>
        <v>477.52</v>
      </c>
      <c r="J121" s="79">
        <f t="shared" si="11"/>
        <v>0</v>
      </c>
      <c r="K121" s="79">
        <f t="shared" si="12"/>
        <v>0</v>
      </c>
      <c r="L121" s="79">
        <f t="shared" si="8"/>
        <v>0</v>
      </c>
    </row>
    <row r="122" spans="1:12" s="75" customFormat="1" ht="12">
      <c r="A122" s="91" t="s">
        <v>290</v>
      </c>
      <c r="B122" s="92" t="s">
        <v>162</v>
      </c>
      <c r="C122" s="83"/>
      <c r="D122" s="104">
        <v>0</v>
      </c>
      <c r="E122" s="101"/>
      <c r="F122" s="81"/>
      <c r="G122" s="82"/>
      <c r="H122" s="78">
        <f t="shared" si="9"/>
        <v>0</v>
      </c>
      <c r="I122" s="79">
        <f t="shared" si="10"/>
        <v>0</v>
      </c>
      <c r="J122" s="79">
        <f t="shared" si="11"/>
        <v>0</v>
      </c>
      <c r="K122" s="79">
        <f t="shared" si="12"/>
        <v>0</v>
      </c>
      <c r="L122" s="79">
        <f t="shared" si="8"/>
        <v>0</v>
      </c>
    </row>
    <row r="123" spans="1:12" s="75" customFormat="1" ht="24">
      <c r="A123" s="89" t="s">
        <v>291</v>
      </c>
      <c r="B123" s="103" t="s">
        <v>119</v>
      </c>
      <c r="C123" s="83" t="s">
        <v>355</v>
      </c>
      <c r="D123" s="96">
        <v>35.02</v>
      </c>
      <c r="E123" s="101">
        <v>4.48</v>
      </c>
      <c r="F123" s="81"/>
      <c r="G123" s="82"/>
      <c r="H123" s="78">
        <f t="shared" si="9"/>
        <v>0</v>
      </c>
      <c r="I123" s="79">
        <f aca="true" t="shared" si="13" ref="I123:I146">E123*D123</f>
        <v>156.88960000000003</v>
      </c>
      <c r="J123" s="79">
        <f aca="true" t="shared" si="14" ref="J123:J146">F123*D123</f>
        <v>0</v>
      </c>
      <c r="K123" s="79">
        <f aca="true" t="shared" si="15" ref="K123:K146">D123*G123</f>
        <v>0</v>
      </c>
      <c r="L123" s="79">
        <f>K123+J123</f>
        <v>0</v>
      </c>
    </row>
    <row r="124" spans="1:12" s="75" customFormat="1" ht="24">
      <c r="A124" s="89" t="s">
        <v>292</v>
      </c>
      <c r="B124" s="102" t="s">
        <v>163</v>
      </c>
      <c r="C124" s="83" t="s">
        <v>353</v>
      </c>
      <c r="D124" s="96">
        <v>94.86</v>
      </c>
      <c r="E124" s="101">
        <v>22.4</v>
      </c>
      <c r="F124" s="81"/>
      <c r="G124" s="82"/>
      <c r="H124" s="78">
        <f t="shared" si="9"/>
        <v>0</v>
      </c>
      <c r="I124" s="79">
        <f t="shared" si="13"/>
        <v>2124.864</v>
      </c>
      <c r="J124" s="79">
        <f t="shared" si="14"/>
        <v>0</v>
      </c>
      <c r="K124" s="79">
        <f t="shared" si="15"/>
        <v>0</v>
      </c>
      <c r="L124" s="79">
        <f t="shared" si="8"/>
        <v>0</v>
      </c>
    </row>
    <row r="125" spans="1:12" s="75" customFormat="1" ht="24">
      <c r="A125" s="89" t="s">
        <v>293</v>
      </c>
      <c r="B125" s="95" t="s">
        <v>135</v>
      </c>
      <c r="C125" s="83" t="s">
        <v>353</v>
      </c>
      <c r="D125" s="96">
        <v>52.32</v>
      </c>
      <c r="E125" s="101">
        <v>84</v>
      </c>
      <c r="F125" s="81"/>
      <c r="G125" s="82"/>
      <c r="H125" s="78">
        <f t="shared" si="9"/>
        <v>0</v>
      </c>
      <c r="I125" s="79">
        <f t="shared" si="13"/>
        <v>4394.88</v>
      </c>
      <c r="J125" s="79">
        <f t="shared" si="14"/>
        <v>0</v>
      </c>
      <c r="K125" s="79">
        <f t="shared" si="15"/>
        <v>0</v>
      </c>
      <c r="L125" s="79">
        <f aca="true" t="shared" si="16" ref="L125:L179">K125+J125</f>
        <v>0</v>
      </c>
    </row>
    <row r="126" spans="1:12" s="75" customFormat="1" ht="48">
      <c r="A126" s="89" t="s">
        <v>294</v>
      </c>
      <c r="B126" s="95" t="s">
        <v>126</v>
      </c>
      <c r="C126" s="83" t="s">
        <v>358</v>
      </c>
      <c r="D126" s="96">
        <v>2744.59</v>
      </c>
      <c r="E126" s="101">
        <v>2.72</v>
      </c>
      <c r="F126" s="81"/>
      <c r="G126" s="82"/>
      <c r="H126" s="78">
        <f t="shared" si="9"/>
        <v>0</v>
      </c>
      <c r="I126" s="79">
        <f t="shared" si="13"/>
        <v>7465.284800000001</v>
      </c>
      <c r="J126" s="79">
        <f t="shared" si="14"/>
        <v>0</v>
      </c>
      <c r="K126" s="79">
        <f t="shared" si="15"/>
        <v>0</v>
      </c>
      <c r="L126" s="79">
        <f t="shared" si="16"/>
        <v>0</v>
      </c>
    </row>
    <row r="127" spans="1:12" s="75" customFormat="1" ht="24">
      <c r="A127" s="89" t="s">
        <v>295</v>
      </c>
      <c r="B127" s="95" t="s">
        <v>121</v>
      </c>
      <c r="C127" s="83" t="s">
        <v>353</v>
      </c>
      <c r="D127" s="96">
        <v>9.38</v>
      </c>
      <c r="E127" s="97">
        <v>168</v>
      </c>
      <c r="F127" s="81"/>
      <c r="G127" s="82"/>
      <c r="H127" s="78">
        <f t="shared" si="9"/>
        <v>0</v>
      </c>
      <c r="I127" s="79">
        <f t="shared" si="13"/>
        <v>1575.8400000000001</v>
      </c>
      <c r="J127" s="79">
        <f t="shared" si="14"/>
        <v>0</v>
      </c>
      <c r="K127" s="79">
        <f t="shared" si="15"/>
        <v>0</v>
      </c>
      <c r="L127" s="79">
        <f t="shared" si="16"/>
        <v>0</v>
      </c>
    </row>
    <row r="128" spans="1:12" s="75" customFormat="1" ht="24">
      <c r="A128" s="89" t="s">
        <v>296</v>
      </c>
      <c r="B128" s="95" t="s">
        <v>116</v>
      </c>
      <c r="C128" s="83" t="s">
        <v>353</v>
      </c>
      <c r="D128" s="96">
        <v>40.36</v>
      </c>
      <c r="E128" s="97">
        <v>168</v>
      </c>
      <c r="F128" s="81"/>
      <c r="G128" s="82"/>
      <c r="H128" s="78">
        <f t="shared" si="9"/>
        <v>0</v>
      </c>
      <c r="I128" s="79">
        <f t="shared" si="13"/>
        <v>6780.48</v>
      </c>
      <c r="J128" s="79">
        <f t="shared" si="14"/>
        <v>0</v>
      </c>
      <c r="K128" s="79">
        <f t="shared" si="15"/>
        <v>0</v>
      </c>
      <c r="L128" s="79">
        <f t="shared" si="16"/>
        <v>0</v>
      </c>
    </row>
    <row r="129" spans="1:12" s="75" customFormat="1" ht="24">
      <c r="A129" s="89" t="s">
        <v>297</v>
      </c>
      <c r="B129" s="95" t="s">
        <v>137</v>
      </c>
      <c r="C129" s="83" t="s">
        <v>353</v>
      </c>
      <c r="D129" s="96">
        <v>119.38</v>
      </c>
      <c r="E129" s="97">
        <v>50</v>
      </c>
      <c r="F129" s="81"/>
      <c r="G129" s="82"/>
      <c r="H129" s="78">
        <f t="shared" si="9"/>
        <v>0</v>
      </c>
      <c r="I129" s="79">
        <f t="shared" si="13"/>
        <v>5969</v>
      </c>
      <c r="J129" s="79">
        <f t="shared" si="14"/>
        <v>0</v>
      </c>
      <c r="K129" s="79">
        <f t="shared" si="15"/>
        <v>0</v>
      </c>
      <c r="L129" s="79">
        <f t="shared" si="16"/>
        <v>0</v>
      </c>
    </row>
    <row r="130" spans="1:12" s="75" customFormat="1" ht="24">
      <c r="A130" s="89" t="s">
        <v>298</v>
      </c>
      <c r="B130" s="95" t="s">
        <v>139</v>
      </c>
      <c r="C130" s="83" t="s">
        <v>353</v>
      </c>
      <c r="D130" s="96">
        <v>46.36</v>
      </c>
      <c r="E130" s="97">
        <v>50</v>
      </c>
      <c r="F130" s="81"/>
      <c r="G130" s="82"/>
      <c r="H130" s="78">
        <f t="shared" si="9"/>
        <v>0</v>
      </c>
      <c r="I130" s="79">
        <f t="shared" si="13"/>
        <v>2318</v>
      </c>
      <c r="J130" s="79">
        <f t="shared" si="14"/>
        <v>0</v>
      </c>
      <c r="K130" s="79">
        <f t="shared" si="15"/>
        <v>0</v>
      </c>
      <c r="L130" s="79">
        <f t="shared" si="16"/>
        <v>0</v>
      </c>
    </row>
    <row r="131" spans="1:12" s="75" customFormat="1" ht="36">
      <c r="A131" s="89" t="s">
        <v>299</v>
      </c>
      <c r="B131" s="95" t="s">
        <v>164</v>
      </c>
      <c r="C131" s="83" t="s">
        <v>353</v>
      </c>
      <c r="D131" s="96">
        <v>76.5</v>
      </c>
      <c r="E131" s="97">
        <v>50</v>
      </c>
      <c r="F131" s="81"/>
      <c r="G131" s="82"/>
      <c r="H131" s="78">
        <f t="shared" si="9"/>
        <v>0</v>
      </c>
      <c r="I131" s="79">
        <f t="shared" si="13"/>
        <v>3825</v>
      </c>
      <c r="J131" s="79">
        <f t="shared" si="14"/>
        <v>0</v>
      </c>
      <c r="K131" s="79">
        <f t="shared" si="15"/>
        <v>0</v>
      </c>
      <c r="L131" s="79">
        <f t="shared" si="16"/>
        <v>0</v>
      </c>
    </row>
    <row r="132" spans="1:12" s="75" customFormat="1" ht="36">
      <c r="A132" s="89" t="s">
        <v>300</v>
      </c>
      <c r="B132" s="95" t="s">
        <v>141</v>
      </c>
      <c r="C132" s="83" t="s">
        <v>356</v>
      </c>
      <c r="D132" s="96">
        <v>118.38</v>
      </c>
      <c r="E132" s="96">
        <v>10</v>
      </c>
      <c r="F132" s="81"/>
      <c r="G132" s="82"/>
      <c r="H132" s="78">
        <f t="shared" si="9"/>
        <v>0</v>
      </c>
      <c r="I132" s="79">
        <f t="shared" si="13"/>
        <v>1183.8</v>
      </c>
      <c r="J132" s="79">
        <f t="shared" si="14"/>
        <v>0</v>
      </c>
      <c r="K132" s="79">
        <f t="shared" si="15"/>
        <v>0</v>
      </c>
      <c r="L132" s="79">
        <f t="shared" si="16"/>
        <v>0</v>
      </c>
    </row>
    <row r="133" spans="1:12" s="75" customFormat="1" ht="48">
      <c r="A133" s="89" t="s">
        <v>301</v>
      </c>
      <c r="B133" s="95" t="s">
        <v>142</v>
      </c>
      <c r="C133" s="83" t="s">
        <v>360</v>
      </c>
      <c r="D133" s="96">
        <v>100.9</v>
      </c>
      <c r="E133" s="96">
        <v>6</v>
      </c>
      <c r="F133" s="81"/>
      <c r="G133" s="82"/>
      <c r="H133" s="78">
        <f t="shared" si="9"/>
        <v>0</v>
      </c>
      <c r="I133" s="79">
        <f t="shared" si="13"/>
        <v>605.4000000000001</v>
      </c>
      <c r="J133" s="79">
        <f t="shared" si="14"/>
        <v>0</v>
      </c>
      <c r="K133" s="79">
        <f t="shared" si="15"/>
        <v>0</v>
      </c>
      <c r="L133" s="79">
        <f t="shared" si="16"/>
        <v>0</v>
      </c>
    </row>
    <row r="134" spans="1:12" s="75" customFormat="1" ht="48">
      <c r="A134" s="89" t="s">
        <v>302</v>
      </c>
      <c r="B134" s="95" t="s">
        <v>143</v>
      </c>
      <c r="C134" s="83" t="s">
        <v>359</v>
      </c>
      <c r="D134" s="96">
        <v>201.52</v>
      </c>
      <c r="E134" s="96">
        <v>10</v>
      </c>
      <c r="F134" s="81"/>
      <c r="G134" s="82"/>
      <c r="H134" s="78">
        <f t="shared" si="9"/>
        <v>0</v>
      </c>
      <c r="I134" s="79">
        <f t="shared" si="13"/>
        <v>2015.2</v>
      </c>
      <c r="J134" s="79">
        <f t="shared" si="14"/>
        <v>0</v>
      </c>
      <c r="K134" s="79">
        <f t="shared" si="15"/>
        <v>0</v>
      </c>
      <c r="L134" s="79">
        <f t="shared" si="16"/>
        <v>0</v>
      </c>
    </row>
    <row r="135" spans="1:12" s="75" customFormat="1" ht="36">
      <c r="A135" s="89" t="s">
        <v>303</v>
      </c>
      <c r="B135" s="95" t="s">
        <v>144</v>
      </c>
      <c r="C135" s="83" t="s">
        <v>356</v>
      </c>
      <c r="D135" s="96">
        <v>17.5</v>
      </c>
      <c r="E135" s="96">
        <v>6</v>
      </c>
      <c r="F135" s="81"/>
      <c r="G135" s="82"/>
      <c r="H135" s="78">
        <f t="shared" si="9"/>
        <v>0</v>
      </c>
      <c r="I135" s="79">
        <f t="shared" si="13"/>
        <v>105</v>
      </c>
      <c r="J135" s="79">
        <f t="shared" si="14"/>
        <v>0</v>
      </c>
      <c r="K135" s="79">
        <f t="shared" si="15"/>
        <v>0</v>
      </c>
      <c r="L135" s="79">
        <f t="shared" si="16"/>
        <v>0</v>
      </c>
    </row>
    <row r="136" spans="1:12" s="75" customFormat="1" ht="36">
      <c r="A136" s="89" t="s">
        <v>304</v>
      </c>
      <c r="B136" s="95" t="s">
        <v>145</v>
      </c>
      <c r="C136" s="83" t="s">
        <v>357</v>
      </c>
      <c r="D136" s="96">
        <v>13.74</v>
      </c>
      <c r="E136" s="96">
        <v>100</v>
      </c>
      <c r="F136" s="81"/>
      <c r="G136" s="82"/>
      <c r="H136" s="78">
        <f t="shared" si="9"/>
        <v>0</v>
      </c>
      <c r="I136" s="79">
        <f t="shared" si="13"/>
        <v>1374</v>
      </c>
      <c r="J136" s="79">
        <f t="shared" si="14"/>
        <v>0</v>
      </c>
      <c r="K136" s="79">
        <f t="shared" si="15"/>
        <v>0</v>
      </c>
      <c r="L136" s="79">
        <f t="shared" si="16"/>
        <v>0</v>
      </c>
    </row>
    <row r="137" spans="1:12" s="75" customFormat="1" ht="36">
      <c r="A137" s="89" t="s">
        <v>305</v>
      </c>
      <c r="B137" s="95" t="s">
        <v>146</v>
      </c>
      <c r="C137" s="83" t="s">
        <v>357</v>
      </c>
      <c r="D137" s="96">
        <v>25.17</v>
      </c>
      <c r="E137" s="96">
        <v>30</v>
      </c>
      <c r="F137" s="81"/>
      <c r="G137" s="82"/>
      <c r="H137" s="78">
        <f t="shared" si="9"/>
        <v>0</v>
      </c>
      <c r="I137" s="79">
        <f t="shared" si="13"/>
        <v>755.1</v>
      </c>
      <c r="J137" s="79">
        <f t="shared" si="14"/>
        <v>0</v>
      </c>
      <c r="K137" s="79">
        <f t="shared" si="15"/>
        <v>0</v>
      </c>
      <c r="L137" s="79">
        <f t="shared" si="16"/>
        <v>0</v>
      </c>
    </row>
    <row r="138" spans="1:12" s="75" customFormat="1" ht="48">
      <c r="A138" s="89" t="s">
        <v>306</v>
      </c>
      <c r="B138" s="102" t="s">
        <v>147</v>
      </c>
      <c r="C138" s="83" t="s">
        <v>357</v>
      </c>
      <c r="D138" s="96">
        <v>33.7</v>
      </c>
      <c r="E138" s="96">
        <v>40</v>
      </c>
      <c r="F138" s="81"/>
      <c r="G138" s="82"/>
      <c r="H138" s="78">
        <f aca="true" t="shared" si="17" ref="H138:H179">G138+F138</f>
        <v>0</v>
      </c>
      <c r="I138" s="79">
        <f t="shared" si="13"/>
        <v>1348</v>
      </c>
      <c r="J138" s="79">
        <f t="shared" si="14"/>
        <v>0</v>
      </c>
      <c r="K138" s="79">
        <f t="shared" si="15"/>
        <v>0</v>
      </c>
      <c r="L138" s="79">
        <f t="shared" si="16"/>
        <v>0</v>
      </c>
    </row>
    <row r="139" spans="1:12" s="75" customFormat="1" ht="36">
      <c r="A139" s="89" t="s">
        <v>307</v>
      </c>
      <c r="B139" s="95" t="s">
        <v>148</v>
      </c>
      <c r="C139" s="83" t="s">
        <v>356</v>
      </c>
      <c r="D139" s="96">
        <v>69.37</v>
      </c>
      <c r="E139" s="96">
        <v>12</v>
      </c>
      <c r="F139" s="81"/>
      <c r="G139" s="82"/>
      <c r="H139" s="78">
        <f t="shared" si="17"/>
        <v>0</v>
      </c>
      <c r="I139" s="79">
        <f t="shared" si="13"/>
        <v>832.44</v>
      </c>
      <c r="J139" s="79">
        <f t="shared" si="14"/>
        <v>0</v>
      </c>
      <c r="K139" s="79">
        <f t="shared" si="15"/>
        <v>0</v>
      </c>
      <c r="L139" s="79">
        <f t="shared" si="16"/>
        <v>0</v>
      </c>
    </row>
    <row r="140" spans="1:12" s="75" customFormat="1" ht="36">
      <c r="A140" s="89" t="s">
        <v>308</v>
      </c>
      <c r="B140" s="95" t="s">
        <v>160</v>
      </c>
      <c r="C140" s="83" t="s">
        <v>356</v>
      </c>
      <c r="D140" s="96">
        <v>90.03</v>
      </c>
      <c r="E140" s="96">
        <v>4</v>
      </c>
      <c r="F140" s="81"/>
      <c r="G140" s="82"/>
      <c r="H140" s="78">
        <f t="shared" si="17"/>
        <v>0</v>
      </c>
      <c r="I140" s="79">
        <f t="shared" si="13"/>
        <v>360.12</v>
      </c>
      <c r="J140" s="79">
        <f t="shared" si="14"/>
        <v>0</v>
      </c>
      <c r="K140" s="79">
        <f t="shared" si="15"/>
        <v>0</v>
      </c>
      <c r="L140" s="79">
        <f t="shared" si="16"/>
        <v>0</v>
      </c>
    </row>
    <row r="141" spans="1:12" s="75" customFormat="1" ht="36">
      <c r="A141" s="89" t="s">
        <v>309</v>
      </c>
      <c r="B141" s="95" t="s">
        <v>150</v>
      </c>
      <c r="C141" s="83" t="s">
        <v>356</v>
      </c>
      <c r="D141" s="96">
        <v>94.92</v>
      </c>
      <c r="E141" s="96">
        <v>4</v>
      </c>
      <c r="F141" s="81"/>
      <c r="G141" s="82"/>
      <c r="H141" s="78">
        <f t="shared" si="17"/>
        <v>0</v>
      </c>
      <c r="I141" s="79">
        <f t="shared" si="13"/>
        <v>379.68</v>
      </c>
      <c r="J141" s="79">
        <f t="shared" si="14"/>
        <v>0</v>
      </c>
      <c r="K141" s="79">
        <f t="shared" si="15"/>
        <v>0</v>
      </c>
      <c r="L141" s="79">
        <f t="shared" si="16"/>
        <v>0</v>
      </c>
    </row>
    <row r="142" spans="1:12" s="75" customFormat="1" ht="36">
      <c r="A142" s="89" t="s">
        <v>310</v>
      </c>
      <c r="B142" s="102" t="s">
        <v>151</v>
      </c>
      <c r="C142" s="83" t="s">
        <v>356</v>
      </c>
      <c r="D142" s="96">
        <v>100.88</v>
      </c>
      <c r="E142" s="96">
        <v>4</v>
      </c>
      <c r="F142" s="81"/>
      <c r="G142" s="82"/>
      <c r="H142" s="78">
        <f t="shared" si="17"/>
        <v>0</v>
      </c>
      <c r="I142" s="79">
        <f t="shared" si="13"/>
        <v>403.52</v>
      </c>
      <c r="J142" s="79">
        <f t="shared" si="14"/>
        <v>0</v>
      </c>
      <c r="K142" s="79">
        <f t="shared" si="15"/>
        <v>0</v>
      </c>
      <c r="L142" s="79">
        <f t="shared" si="16"/>
        <v>0</v>
      </c>
    </row>
    <row r="143" spans="1:12" s="75" customFormat="1" ht="36">
      <c r="A143" s="89" t="s">
        <v>311</v>
      </c>
      <c r="B143" s="95" t="s">
        <v>152</v>
      </c>
      <c r="C143" s="83" t="s">
        <v>356</v>
      </c>
      <c r="D143" s="96">
        <v>134.22</v>
      </c>
      <c r="E143" s="96">
        <v>4</v>
      </c>
      <c r="F143" s="81"/>
      <c r="G143" s="82"/>
      <c r="H143" s="78">
        <f t="shared" si="17"/>
        <v>0</v>
      </c>
      <c r="I143" s="79">
        <f t="shared" si="13"/>
        <v>536.88</v>
      </c>
      <c r="J143" s="79">
        <f t="shared" si="14"/>
        <v>0</v>
      </c>
      <c r="K143" s="79">
        <f t="shared" si="15"/>
        <v>0</v>
      </c>
      <c r="L143" s="79">
        <f t="shared" si="16"/>
        <v>0</v>
      </c>
    </row>
    <row r="144" spans="1:12" s="75" customFormat="1" ht="48">
      <c r="A144" s="89" t="s">
        <v>312</v>
      </c>
      <c r="B144" s="95" t="s">
        <v>153</v>
      </c>
      <c r="C144" s="83" t="s">
        <v>356</v>
      </c>
      <c r="D144" s="96">
        <v>311.79</v>
      </c>
      <c r="E144" s="96">
        <v>4</v>
      </c>
      <c r="F144" s="81"/>
      <c r="G144" s="82"/>
      <c r="H144" s="78">
        <f t="shared" si="17"/>
        <v>0</v>
      </c>
      <c r="I144" s="79">
        <f t="shared" si="13"/>
        <v>1247.16</v>
      </c>
      <c r="J144" s="79">
        <f t="shared" si="14"/>
        <v>0</v>
      </c>
      <c r="K144" s="79">
        <f t="shared" si="15"/>
        <v>0</v>
      </c>
      <c r="L144" s="79">
        <f t="shared" si="16"/>
        <v>0</v>
      </c>
    </row>
    <row r="145" spans="1:12" s="75" customFormat="1" ht="36">
      <c r="A145" s="89" t="s">
        <v>313</v>
      </c>
      <c r="B145" s="102" t="s">
        <v>154</v>
      </c>
      <c r="C145" s="83" t="s">
        <v>356</v>
      </c>
      <c r="D145" s="96">
        <v>415.4</v>
      </c>
      <c r="E145" s="96">
        <v>4</v>
      </c>
      <c r="F145" s="81"/>
      <c r="G145" s="82"/>
      <c r="H145" s="78">
        <f t="shared" si="17"/>
        <v>0</v>
      </c>
      <c r="I145" s="79">
        <f t="shared" si="13"/>
        <v>1661.6</v>
      </c>
      <c r="J145" s="79">
        <f t="shared" si="14"/>
        <v>0</v>
      </c>
      <c r="K145" s="79">
        <f t="shared" si="15"/>
        <v>0</v>
      </c>
      <c r="L145" s="79">
        <f t="shared" si="16"/>
        <v>0</v>
      </c>
    </row>
    <row r="146" spans="1:12" s="75" customFormat="1" ht="36">
      <c r="A146" s="89" t="s">
        <v>314</v>
      </c>
      <c r="B146" s="95" t="s">
        <v>155</v>
      </c>
      <c r="C146" s="83" t="s">
        <v>356</v>
      </c>
      <c r="D146" s="96">
        <v>87.52</v>
      </c>
      <c r="E146" s="96">
        <v>2</v>
      </c>
      <c r="F146" s="81"/>
      <c r="G146" s="82"/>
      <c r="H146" s="78">
        <f t="shared" si="17"/>
        <v>0</v>
      </c>
      <c r="I146" s="79">
        <f t="shared" si="13"/>
        <v>175.04</v>
      </c>
      <c r="J146" s="79">
        <f t="shared" si="14"/>
        <v>0</v>
      </c>
      <c r="K146" s="79">
        <f t="shared" si="15"/>
        <v>0</v>
      </c>
      <c r="L146" s="79">
        <f t="shared" si="16"/>
        <v>0</v>
      </c>
    </row>
    <row r="147" spans="1:12" s="75" customFormat="1" ht="12">
      <c r="A147" s="106" t="s">
        <v>315</v>
      </c>
      <c r="B147" s="107" t="s">
        <v>165</v>
      </c>
      <c r="C147" s="83"/>
      <c r="D147" s="108">
        <v>0</v>
      </c>
      <c r="E147" s="109"/>
      <c r="F147" s="81"/>
      <c r="G147" s="82"/>
      <c r="H147" s="78">
        <f t="shared" si="17"/>
        <v>0</v>
      </c>
      <c r="I147" s="79">
        <f aca="true" t="shared" si="18" ref="I147:I179">ROUNDUP((E147*D147),2)</f>
        <v>0</v>
      </c>
      <c r="J147" s="79">
        <f aca="true" t="shared" si="19" ref="J147:J179">ROUNDUP((F147*D147),2)</f>
        <v>0</v>
      </c>
      <c r="K147" s="79">
        <f aca="true" t="shared" si="20" ref="K147:K179">ROUNDUP((D147*G147),2)</f>
        <v>0</v>
      </c>
      <c r="L147" s="79">
        <f t="shared" si="16"/>
        <v>0</v>
      </c>
    </row>
    <row r="148" spans="1:14" s="75" customFormat="1" ht="24">
      <c r="A148" s="110" t="s">
        <v>316</v>
      </c>
      <c r="B148" s="95" t="s">
        <v>166</v>
      </c>
      <c r="C148" s="83" t="s">
        <v>353</v>
      </c>
      <c r="D148" s="104">
        <v>0.93</v>
      </c>
      <c r="E148" s="105">
        <v>7350</v>
      </c>
      <c r="F148" s="81">
        <v>1141.83</v>
      </c>
      <c r="G148" s="82"/>
      <c r="H148" s="78">
        <f t="shared" si="17"/>
        <v>1141.83</v>
      </c>
      <c r="I148" s="79">
        <f t="shared" si="18"/>
        <v>6835.5</v>
      </c>
      <c r="J148" s="79">
        <f t="shared" si="19"/>
        <v>1061.91</v>
      </c>
      <c r="K148" s="79">
        <f t="shared" si="20"/>
        <v>0</v>
      </c>
      <c r="L148" s="79">
        <f t="shared" si="16"/>
        <v>1061.91</v>
      </c>
      <c r="M148" s="75">
        <v>1069.5</v>
      </c>
      <c r="N148" s="75">
        <f>M148-7.59</f>
        <v>1061.91</v>
      </c>
    </row>
    <row r="149" spans="1:13" s="75" customFormat="1" ht="24">
      <c r="A149" s="110" t="s">
        <v>317</v>
      </c>
      <c r="B149" s="95" t="s">
        <v>167</v>
      </c>
      <c r="C149" s="83" t="s">
        <v>355</v>
      </c>
      <c r="D149" s="104">
        <v>111.12</v>
      </c>
      <c r="E149" s="105">
        <v>380</v>
      </c>
      <c r="F149" s="81">
        <v>940.79</v>
      </c>
      <c r="G149" s="82">
        <v>615.79</v>
      </c>
      <c r="H149" s="78">
        <f t="shared" si="17"/>
        <v>1556.58</v>
      </c>
      <c r="I149" s="79">
        <f t="shared" si="18"/>
        <v>42225.6</v>
      </c>
      <c r="J149" s="79">
        <f>ROUNDUP((F149*D149),2)+0.01</f>
        <v>104540.59999999999</v>
      </c>
      <c r="K149" s="79">
        <f t="shared" si="20"/>
        <v>68426.59</v>
      </c>
      <c r="L149" s="79">
        <f t="shared" si="16"/>
        <v>172967.19</v>
      </c>
      <c r="M149" s="75">
        <v>104540.6</v>
      </c>
    </row>
    <row r="150" spans="1:12" s="75" customFormat="1" ht="24">
      <c r="A150" s="110" t="s">
        <v>318</v>
      </c>
      <c r="B150" s="111" t="s">
        <v>168</v>
      </c>
      <c r="C150" s="83" t="s">
        <v>353</v>
      </c>
      <c r="D150" s="104">
        <v>38.82</v>
      </c>
      <c r="E150" s="105">
        <v>7600</v>
      </c>
      <c r="F150" s="81"/>
      <c r="G150" s="82">
        <v>1200</v>
      </c>
      <c r="H150" s="78">
        <f t="shared" si="17"/>
        <v>1200</v>
      </c>
      <c r="I150" s="79">
        <f t="shared" si="18"/>
        <v>295032</v>
      </c>
      <c r="J150" s="79">
        <f t="shared" si="19"/>
        <v>0</v>
      </c>
      <c r="K150" s="79">
        <f t="shared" si="20"/>
        <v>46584</v>
      </c>
      <c r="L150" s="79">
        <f t="shared" si="16"/>
        <v>46584</v>
      </c>
    </row>
    <row r="151" spans="1:12" s="75" customFormat="1" ht="36">
      <c r="A151" s="110" t="s">
        <v>319</v>
      </c>
      <c r="B151" s="95" t="s">
        <v>169</v>
      </c>
      <c r="C151" s="83" t="s">
        <v>353</v>
      </c>
      <c r="D151" s="104">
        <v>97.78</v>
      </c>
      <c r="E151" s="105">
        <v>7600</v>
      </c>
      <c r="F151" s="81"/>
      <c r="G151" s="82"/>
      <c r="H151" s="78">
        <f t="shared" si="17"/>
        <v>0</v>
      </c>
      <c r="I151" s="79">
        <f t="shared" si="18"/>
        <v>743128</v>
      </c>
      <c r="J151" s="79">
        <f t="shared" si="19"/>
        <v>0</v>
      </c>
      <c r="K151" s="79">
        <f t="shared" si="20"/>
        <v>0</v>
      </c>
      <c r="L151" s="79">
        <f t="shared" si="16"/>
        <v>0</v>
      </c>
    </row>
    <row r="152" spans="1:12" s="75" customFormat="1" ht="48">
      <c r="A152" s="110" t="s">
        <v>320</v>
      </c>
      <c r="B152" s="95" t="s">
        <v>170</v>
      </c>
      <c r="C152" s="83" t="s">
        <v>361</v>
      </c>
      <c r="D152" s="97">
        <v>4610.14</v>
      </c>
      <c r="E152" s="97">
        <v>1</v>
      </c>
      <c r="F152" s="81"/>
      <c r="G152" s="82"/>
      <c r="H152" s="78">
        <f t="shared" si="17"/>
        <v>0</v>
      </c>
      <c r="I152" s="79">
        <f t="shared" si="18"/>
        <v>4610.14</v>
      </c>
      <c r="J152" s="79">
        <f t="shared" si="19"/>
        <v>0</v>
      </c>
      <c r="K152" s="79">
        <f t="shared" si="20"/>
        <v>0</v>
      </c>
      <c r="L152" s="79">
        <f t="shared" si="16"/>
        <v>0</v>
      </c>
    </row>
    <row r="153" spans="1:12" s="75" customFormat="1" ht="12">
      <c r="A153" s="106" t="s">
        <v>321</v>
      </c>
      <c r="B153" s="107" t="s">
        <v>171</v>
      </c>
      <c r="C153" s="83"/>
      <c r="D153" s="108">
        <v>0</v>
      </c>
      <c r="E153" s="109"/>
      <c r="F153" s="81"/>
      <c r="G153" s="82"/>
      <c r="H153" s="78">
        <f t="shared" si="17"/>
        <v>0</v>
      </c>
      <c r="I153" s="79">
        <f t="shared" si="18"/>
        <v>0</v>
      </c>
      <c r="J153" s="79">
        <f t="shared" si="19"/>
        <v>0</v>
      </c>
      <c r="K153" s="79">
        <f t="shared" si="20"/>
        <v>0</v>
      </c>
      <c r="L153" s="79">
        <f t="shared" si="16"/>
        <v>0</v>
      </c>
    </row>
    <row r="154" spans="1:12" s="75" customFormat="1" ht="36">
      <c r="A154" s="89" t="s">
        <v>322</v>
      </c>
      <c r="B154" s="112" t="s">
        <v>172</v>
      </c>
      <c r="C154" s="83" t="s">
        <v>17</v>
      </c>
      <c r="D154" s="113">
        <v>6.54</v>
      </c>
      <c r="E154" s="113">
        <v>100</v>
      </c>
      <c r="F154" s="81"/>
      <c r="G154" s="82"/>
      <c r="H154" s="78">
        <f t="shared" si="17"/>
        <v>0</v>
      </c>
      <c r="I154" s="79">
        <f t="shared" si="18"/>
        <v>654</v>
      </c>
      <c r="J154" s="79">
        <f t="shared" si="19"/>
        <v>0</v>
      </c>
      <c r="K154" s="79">
        <f t="shared" si="20"/>
        <v>0</v>
      </c>
      <c r="L154" s="79">
        <f t="shared" si="16"/>
        <v>0</v>
      </c>
    </row>
    <row r="155" spans="1:12" s="75" customFormat="1" ht="36">
      <c r="A155" s="89" t="s">
        <v>323</v>
      </c>
      <c r="B155" s="112" t="s">
        <v>173</v>
      </c>
      <c r="C155" s="83" t="s">
        <v>17</v>
      </c>
      <c r="D155" s="113">
        <v>9.24</v>
      </c>
      <c r="E155" s="113">
        <v>400</v>
      </c>
      <c r="F155" s="81"/>
      <c r="G155" s="82"/>
      <c r="H155" s="78">
        <f t="shared" si="17"/>
        <v>0</v>
      </c>
      <c r="I155" s="79">
        <f t="shared" si="18"/>
        <v>3696</v>
      </c>
      <c r="J155" s="79">
        <f t="shared" si="19"/>
        <v>0</v>
      </c>
      <c r="K155" s="79">
        <f t="shared" si="20"/>
        <v>0</v>
      </c>
      <c r="L155" s="79">
        <f t="shared" si="16"/>
        <v>0</v>
      </c>
    </row>
    <row r="156" spans="1:12" s="75" customFormat="1" ht="36">
      <c r="A156" s="89" t="s">
        <v>324</v>
      </c>
      <c r="B156" s="112" t="s">
        <v>174</v>
      </c>
      <c r="C156" s="83" t="s">
        <v>17</v>
      </c>
      <c r="D156" s="113">
        <v>12.49</v>
      </c>
      <c r="E156" s="113">
        <v>500</v>
      </c>
      <c r="F156" s="81"/>
      <c r="G156" s="82"/>
      <c r="H156" s="78">
        <f t="shared" si="17"/>
        <v>0</v>
      </c>
      <c r="I156" s="79">
        <f t="shared" si="18"/>
        <v>6245</v>
      </c>
      <c r="J156" s="79">
        <f t="shared" si="19"/>
        <v>0</v>
      </c>
      <c r="K156" s="79">
        <f t="shared" si="20"/>
        <v>0</v>
      </c>
      <c r="L156" s="79">
        <f t="shared" si="16"/>
        <v>0</v>
      </c>
    </row>
    <row r="157" spans="1:12" s="75" customFormat="1" ht="36">
      <c r="A157" s="89" t="s">
        <v>325</v>
      </c>
      <c r="B157" s="112" t="s">
        <v>175</v>
      </c>
      <c r="C157" s="83" t="s">
        <v>17</v>
      </c>
      <c r="D157" s="113">
        <v>19.7</v>
      </c>
      <c r="E157" s="113">
        <v>650</v>
      </c>
      <c r="F157" s="81"/>
      <c r="G157" s="82"/>
      <c r="H157" s="78">
        <f t="shared" si="17"/>
        <v>0</v>
      </c>
      <c r="I157" s="79">
        <f t="shared" si="18"/>
        <v>12805</v>
      </c>
      <c r="J157" s="79">
        <f t="shared" si="19"/>
        <v>0</v>
      </c>
      <c r="K157" s="79">
        <f t="shared" si="20"/>
        <v>0</v>
      </c>
      <c r="L157" s="79">
        <f t="shared" si="16"/>
        <v>0</v>
      </c>
    </row>
    <row r="158" spans="1:12" s="75" customFormat="1" ht="36">
      <c r="A158" s="89" t="s">
        <v>326</v>
      </c>
      <c r="B158" s="112" t="s">
        <v>176</v>
      </c>
      <c r="C158" s="83" t="s">
        <v>17</v>
      </c>
      <c r="D158" s="113">
        <v>30.08</v>
      </c>
      <c r="E158" s="113">
        <v>1500</v>
      </c>
      <c r="F158" s="81"/>
      <c r="G158" s="82"/>
      <c r="H158" s="78">
        <f t="shared" si="17"/>
        <v>0</v>
      </c>
      <c r="I158" s="79">
        <f t="shared" si="18"/>
        <v>45120</v>
      </c>
      <c r="J158" s="79">
        <f t="shared" si="19"/>
        <v>0</v>
      </c>
      <c r="K158" s="79">
        <f t="shared" si="20"/>
        <v>0</v>
      </c>
      <c r="L158" s="79">
        <f t="shared" si="16"/>
        <v>0</v>
      </c>
    </row>
    <row r="159" spans="1:12" s="75" customFormat="1" ht="48">
      <c r="A159" s="89" t="s">
        <v>327</v>
      </c>
      <c r="B159" s="112" t="s">
        <v>177</v>
      </c>
      <c r="C159" s="83" t="s">
        <v>17</v>
      </c>
      <c r="D159" s="113">
        <v>14.04</v>
      </c>
      <c r="E159" s="113">
        <v>400</v>
      </c>
      <c r="F159" s="81"/>
      <c r="G159" s="82"/>
      <c r="H159" s="78">
        <f t="shared" si="17"/>
        <v>0</v>
      </c>
      <c r="I159" s="79">
        <f t="shared" si="18"/>
        <v>5616</v>
      </c>
      <c r="J159" s="79">
        <f t="shared" si="19"/>
        <v>0</v>
      </c>
      <c r="K159" s="79">
        <f t="shared" si="20"/>
        <v>0</v>
      </c>
      <c r="L159" s="79">
        <f t="shared" si="16"/>
        <v>0</v>
      </c>
    </row>
    <row r="160" spans="1:12" s="75" customFormat="1" ht="48">
      <c r="A160" s="89" t="s">
        <v>328</v>
      </c>
      <c r="B160" s="112" t="s">
        <v>178</v>
      </c>
      <c r="C160" s="83" t="s">
        <v>17</v>
      </c>
      <c r="D160" s="113">
        <v>13.99</v>
      </c>
      <c r="E160" s="113">
        <v>80</v>
      </c>
      <c r="F160" s="81"/>
      <c r="G160" s="82"/>
      <c r="H160" s="78">
        <f t="shared" si="17"/>
        <v>0</v>
      </c>
      <c r="I160" s="79">
        <f t="shared" si="18"/>
        <v>1119.2</v>
      </c>
      <c r="J160" s="79">
        <f t="shared" si="19"/>
        <v>0</v>
      </c>
      <c r="K160" s="79">
        <f t="shared" si="20"/>
        <v>0</v>
      </c>
      <c r="L160" s="79">
        <f t="shared" si="16"/>
        <v>0</v>
      </c>
    </row>
    <row r="161" spans="1:12" s="75" customFormat="1" ht="48">
      <c r="A161" s="89" t="s">
        <v>329</v>
      </c>
      <c r="B161" s="112" t="s">
        <v>179</v>
      </c>
      <c r="C161" s="83" t="s">
        <v>17</v>
      </c>
      <c r="D161" s="113">
        <v>20.24</v>
      </c>
      <c r="E161" s="113">
        <v>280</v>
      </c>
      <c r="F161" s="81"/>
      <c r="G161" s="82"/>
      <c r="H161" s="78">
        <f t="shared" si="17"/>
        <v>0</v>
      </c>
      <c r="I161" s="79">
        <f t="shared" si="18"/>
        <v>5667.2</v>
      </c>
      <c r="J161" s="79">
        <f t="shared" si="19"/>
        <v>0</v>
      </c>
      <c r="K161" s="79">
        <f t="shared" si="20"/>
        <v>0</v>
      </c>
      <c r="L161" s="79">
        <f t="shared" si="16"/>
        <v>0</v>
      </c>
    </row>
    <row r="162" spans="1:12" s="75" customFormat="1" ht="48">
      <c r="A162" s="89" t="s">
        <v>330</v>
      </c>
      <c r="B162" s="112" t="s">
        <v>180</v>
      </c>
      <c r="C162" s="83" t="s">
        <v>362</v>
      </c>
      <c r="D162" s="113">
        <v>8754.96</v>
      </c>
      <c r="E162" s="113">
        <v>6</v>
      </c>
      <c r="F162" s="81">
        <v>6</v>
      </c>
      <c r="G162" s="82"/>
      <c r="H162" s="78">
        <f t="shared" si="17"/>
        <v>6</v>
      </c>
      <c r="I162" s="79">
        <f t="shared" si="18"/>
        <v>52529.76</v>
      </c>
      <c r="J162" s="79">
        <f t="shared" si="19"/>
        <v>52529.76</v>
      </c>
      <c r="K162" s="79">
        <f t="shared" si="20"/>
        <v>0</v>
      </c>
      <c r="L162" s="79">
        <f t="shared" si="16"/>
        <v>52529.76</v>
      </c>
    </row>
    <row r="163" spans="1:12" s="75" customFormat="1" ht="36">
      <c r="A163" s="89" t="s">
        <v>331</v>
      </c>
      <c r="B163" s="112" t="s">
        <v>181</v>
      </c>
      <c r="C163" s="83" t="s">
        <v>362</v>
      </c>
      <c r="D163" s="113">
        <v>983.89</v>
      </c>
      <c r="E163" s="113">
        <v>14</v>
      </c>
      <c r="F163" s="81"/>
      <c r="G163" s="82"/>
      <c r="H163" s="78">
        <f t="shared" si="17"/>
        <v>0</v>
      </c>
      <c r="I163" s="79">
        <f t="shared" si="18"/>
        <v>13774.46</v>
      </c>
      <c r="J163" s="79">
        <f t="shared" si="19"/>
        <v>0</v>
      </c>
      <c r="K163" s="79">
        <f t="shared" si="20"/>
        <v>0</v>
      </c>
      <c r="L163" s="79">
        <f t="shared" si="16"/>
        <v>0</v>
      </c>
    </row>
    <row r="164" spans="1:12" s="75" customFormat="1" ht="48">
      <c r="A164" s="89" t="s">
        <v>332</v>
      </c>
      <c r="B164" s="112" t="s">
        <v>182</v>
      </c>
      <c r="C164" s="83" t="s">
        <v>362</v>
      </c>
      <c r="D164" s="113">
        <v>4954.7</v>
      </c>
      <c r="E164" s="113">
        <v>5</v>
      </c>
      <c r="F164" s="81">
        <v>4</v>
      </c>
      <c r="G164" s="82"/>
      <c r="H164" s="78">
        <f t="shared" si="17"/>
        <v>4</v>
      </c>
      <c r="I164" s="79">
        <f t="shared" si="18"/>
        <v>24773.5</v>
      </c>
      <c r="J164" s="79">
        <f t="shared" si="19"/>
        <v>19818.8</v>
      </c>
      <c r="K164" s="79">
        <f t="shared" si="20"/>
        <v>0</v>
      </c>
      <c r="L164" s="79">
        <f t="shared" si="16"/>
        <v>19818.8</v>
      </c>
    </row>
    <row r="165" spans="1:12" s="75" customFormat="1" ht="24">
      <c r="A165" s="89" t="s">
        <v>333</v>
      </c>
      <c r="B165" s="112" t="s">
        <v>183</v>
      </c>
      <c r="C165" s="83" t="s">
        <v>362</v>
      </c>
      <c r="D165" s="113">
        <v>106.86</v>
      </c>
      <c r="E165" s="113">
        <v>14</v>
      </c>
      <c r="F165" s="81"/>
      <c r="G165" s="82"/>
      <c r="H165" s="78">
        <f t="shared" si="17"/>
        <v>0</v>
      </c>
      <c r="I165" s="79">
        <f t="shared" si="18"/>
        <v>1496.04</v>
      </c>
      <c r="J165" s="79">
        <f t="shared" si="19"/>
        <v>0</v>
      </c>
      <c r="K165" s="79">
        <f t="shared" si="20"/>
        <v>0</v>
      </c>
      <c r="L165" s="79">
        <f t="shared" si="16"/>
        <v>0</v>
      </c>
    </row>
    <row r="166" spans="1:12" s="75" customFormat="1" ht="12">
      <c r="A166" s="89" t="s">
        <v>334</v>
      </c>
      <c r="B166" s="112" t="s">
        <v>184</v>
      </c>
      <c r="C166" s="83" t="s">
        <v>1</v>
      </c>
      <c r="D166" s="113">
        <v>9.91</v>
      </c>
      <c r="E166" s="113">
        <v>14</v>
      </c>
      <c r="F166" s="81"/>
      <c r="G166" s="82"/>
      <c r="H166" s="78">
        <f t="shared" si="17"/>
        <v>0</v>
      </c>
      <c r="I166" s="79">
        <f t="shared" si="18"/>
        <v>138.74</v>
      </c>
      <c r="J166" s="79">
        <f t="shared" si="19"/>
        <v>0</v>
      </c>
      <c r="K166" s="79">
        <f t="shared" si="20"/>
        <v>0</v>
      </c>
      <c r="L166" s="79">
        <f t="shared" si="16"/>
        <v>0</v>
      </c>
    </row>
    <row r="167" spans="1:12" s="75" customFormat="1" ht="48">
      <c r="A167" s="89" t="s">
        <v>335</v>
      </c>
      <c r="B167" s="112" t="s">
        <v>185</v>
      </c>
      <c r="C167" s="83" t="s">
        <v>362</v>
      </c>
      <c r="D167" s="113">
        <v>768.32</v>
      </c>
      <c r="E167" s="113">
        <v>1</v>
      </c>
      <c r="F167" s="81"/>
      <c r="G167" s="82"/>
      <c r="H167" s="78">
        <f t="shared" si="17"/>
        <v>0</v>
      </c>
      <c r="I167" s="79">
        <f t="shared" si="18"/>
        <v>768.32</v>
      </c>
      <c r="J167" s="79">
        <f t="shared" si="19"/>
        <v>0</v>
      </c>
      <c r="K167" s="79">
        <f t="shared" si="20"/>
        <v>0</v>
      </c>
      <c r="L167" s="79">
        <f t="shared" si="16"/>
        <v>0</v>
      </c>
    </row>
    <row r="168" spans="1:12" s="75" customFormat="1" ht="24">
      <c r="A168" s="89" t="s">
        <v>336</v>
      </c>
      <c r="B168" s="112" t="s">
        <v>186</v>
      </c>
      <c r="C168" s="83" t="s">
        <v>362</v>
      </c>
      <c r="D168" s="113">
        <v>117.32</v>
      </c>
      <c r="E168" s="113">
        <v>1</v>
      </c>
      <c r="F168" s="81"/>
      <c r="G168" s="82"/>
      <c r="H168" s="78">
        <f t="shared" si="17"/>
        <v>0</v>
      </c>
      <c r="I168" s="79">
        <f t="shared" si="18"/>
        <v>117.32</v>
      </c>
      <c r="J168" s="79">
        <f t="shared" si="19"/>
        <v>0</v>
      </c>
      <c r="K168" s="79">
        <f t="shared" si="20"/>
        <v>0</v>
      </c>
      <c r="L168" s="79">
        <f t="shared" si="16"/>
        <v>0</v>
      </c>
    </row>
    <row r="169" spans="1:12" s="75" customFormat="1" ht="36">
      <c r="A169" s="89" t="s">
        <v>337</v>
      </c>
      <c r="B169" s="112" t="s">
        <v>187</v>
      </c>
      <c r="C169" s="83" t="s">
        <v>362</v>
      </c>
      <c r="D169" s="113">
        <v>16.59</v>
      </c>
      <c r="E169" s="113">
        <v>12</v>
      </c>
      <c r="F169" s="81"/>
      <c r="G169" s="82"/>
      <c r="H169" s="78">
        <f t="shared" si="17"/>
        <v>0</v>
      </c>
      <c r="I169" s="79">
        <f t="shared" si="18"/>
        <v>199.08</v>
      </c>
      <c r="J169" s="79">
        <f t="shared" si="19"/>
        <v>0</v>
      </c>
      <c r="K169" s="79">
        <f t="shared" si="20"/>
        <v>0</v>
      </c>
      <c r="L169" s="79">
        <f t="shared" si="16"/>
        <v>0</v>
      </c>
    </row>
    <row r="170" spans="1:12" s="75" customFormat="1" ht="36">
      <c r="A170" s="89" t="s">
        <v>338</v>
      </c>
      <c r="B170" s="112" t="s">
        <v>188</v>
      </c>
      <c r="C170" s="83" t="s">
        <v>1</v>
      </c>
      <c r="D170" s="113">
        <v>203.83</v>
      </c>
      <c r="E170" s="113">
        <v>1</v>
      </c>
      <c r="F170" s="81"/>
      <c r="G170" s="82"/>
      <c r="H170" s="78">
        <f t="shared" si="17"/>
        <v>0</v>
      </c>
      <c r="I170" s="79">
        <f t="shared" si="18"/>
        <v>203.83</v>
      </c>
      <c r="J170" s="79">
        <f t="shared" si="19"/>
        <v>0</v>
      </c>
      <c r="K170" s="79">
        <f t="shared" si="20"/>
        <v>0</v>
      </c>
      <c r="L170" s="79">
        <f t="shared" si="16"/>
        <v>0</v>
      </c>
    </row>
    <row r="171" spans="1:12" s="75" customFormat="1" ht="48">
      <c r="A171" s="89" t="s">
        <v>339</v>
      </c>
      <c r="B171" s="112" t="s">
        <v>189</v>
      </c>
      <c r="C171" s="83" t="s">
        <v>362</v>
      </c>
      <c r="D171" s="113">
        <v>2064.79</v>
      </c>
      <c r="E171" s="113">
        <v>1</v>
      </c>
      <c r="F171" s="81"/>
      <c r="G171" s="82"/>
      <c r="H171" s="78">
        <f t="shared" si="17"/>
        <v>0</v>
      </c>
      <c r="I171" s="79">
        <f t="shared" si="18"/>
        <v>2064.79</v>
      </c>
      <c r="J171" s="79">
        <f t="shared" si="19"/>
        <v>0</v>
      </c>
      <c r="K171" s="79">
        <f t="shared" si="20"/>
        <v>0</v>
      </c>
      <c r="L171" s="79">
        <f t="shared" si="16"/>
        <v>0</v>
      </c>
    </row>
    <row r="172" spans="1:12" s="75" customFormat="1" ht="24">
      <c r="A172" s="89" t="s">
        <v>340</v>
      </c>
      <c r="B172" s="112" t="s">
        <v>190</v>
      </c>
      <c r="C172" s="83" t="s">
        <v>1</v>
      </c>
      <c r="D172" s="113">
        <v>16.92</v>
      </c>
      <c r="E172" s="113">
        <v>8</v>
      </c>
      <c r="F172" s="81"/>
      <c r="G172" s="82"/>
      <c r="H172" s="78">
        <f t="shared" si="17"/>
        <v>0</v>
      </c>
      <c r="I172" s="79">
        <f t="shared" si="18"/>
        <v>135.36</v>
      </c>
      <c r="J172" s="79">
        <f t="shared" si="19"/>
        <v>0</v>
      </c>
      <c r="K172" s="79">
        <f t="shared" si="20"/>
        <v>0</v>
      </c>
      <c r="L172" s="79">
        <f t="shared" si="16"/>
        <v>0</v>
      </c>
    </row>
    <row r="173" spans="1:12" s="75" customFormat="1" ht="36">
      <c r="A173" s="89" t="s">
        <v>341</v>
      </c>
      <c r="B173" s="112" t="s">
        <v>191</v>
      </c>
      <c r="C173" s="83" t="s">
        <v>362</v>
      </c>
      <c r="D173" s="113">
        <v>4029.37</v>
      </c>
      <c r="E173" s="113">
        <v>2</v>
      </c>
      <c r="F173" s="81"/>
      <c r="G173" s="82"/>
      <c r="H173" s="78">
        <f t="shared" si="17"/>
        <v>0</v>
      </c>
      <c r="I173" s="79">
        <f t="shared" si="18"/>
        <v>8058.74</v>
      </c>
      <c r="J173" s="79">
        <f t="shared" si="19"/>
        <v>0</v>
      </c>
      <c r="K173" s="79">
        <f t="shared" si="20"/>
        <v>0</v>
      </c>
      <c r="L173" s="79">
        <f t="shared" si="16"/>
        <v>0</v>
      </c>
    </row>
    <row r="174" spans="1:12" s="75" customFormat="1" ht="36">
      <c r="A174" s="89" t="s">
        <v>342</v>
      </c>
      <c r="B174" s="112" t="s">
        <v>192</v>
      </c>
      <c r="C174" s="83" t="s">
        <v>1</v>
      </c>
      <c r="D174" s="113">
        <v>400.56</v>
      </c>
      <c r="E174" s="113">
        <v>1</v>
      </c>
      <c r="F174" s="81"/>
      <c r="G174" s="82"/>
      <c r="H174" s="78">
        <f t="shared" si="17"/>
        <v>0</v>
      </c>
      <c r="I174" s="79">
        <f t="shared" si="18"/>
        <v>400.56</v>
      </c>
      <c r="J174" s="79">
        <f t="shared" si="19"/>
        <v>0</v>
      </c>
      <c r="K174" s="79">
        <f t="shared" si="20"/>
        <v>0</v>
      </c>
      <c r="L174" s="79">
        <f t="shared" si="16"/>
        <v>0</v>
      </c>
    </row>
    <row r="175" spans="1:12" s="75" customFormat="1" ht="24">
      <c r="A175" s="89" t="s">
        <v>343</v>
      </c>
      <c r="B175" s="112" t="s">
        <v>193</v>
      </c>
      <c r="C175" s="83" t="s">
        <v>1</v>
      </c>
      <c r="D175" s="113">
        <v>541.8</v>
      </c>
      <c r="E175" s="113">
        <v>36</v>
      </c>
      <c r="F175" s="81"/>
      <c r="G175" s="82"/>
      <c r="H175" s="78">
        <f t="shared" si="17"/>
        <v>0</v>
      </c>
      <c r="I175" s="79">
        <f t="shared" si="18"/>
        <v>19504.8</v>
      </c>
      <c r="J175" s="79">
        <f t="shared" si="19"/>
        <v>0</v>
      </c>
      <c r="K175" s="79">
        <f t="shared" si="20"/>
        <v>0</v>
      </c>
      <c r="L175" s="79">
        <f t="shared" si="16"/>
        <v>0</v>
      </c>
    </row>
    <row r="176" spans="1:12" s="75" customFormat="1" ht="12">
      <c r="A176" s="89" t="s">
        <v>344</v>
      </c>
      <c r="B176" s="112" t="s">
        <v>194</v>
      </c>
      <c r="C176" s="83" t="s">
        <v>1</v>
      </c>
      <c r="D176" s="113">
        <v>278.84</v>
      </c>
      <c r="E176" s="113">
        <v>2</v>
      </c>
      <c r="F176" s="81"/>
      <c r="G176" s="82"/>
      <c r="H176" s="78">
        <f t="shared" si="17"/>
        <v>0</v>
      </c>
      <c r="I176" s="79">
        <f t="shared" si="18"/>
        <v>557.68</v>
      </c>
      <c r="J176" s="79">
        <f t="shared" si="19"/>
        <v>0</v>
      </c>
      <c r="K176" s="79">
        <f t="shared" si="20"/>
        <v>0</v>
      </c>
      <c r="L176" s="79">
        <f t="shared" si="16"/>
        <v>0</v>
      </c>
    </row>
    <row r="177" spans="1:12" s="75" customFormat="1" ht="12">
      <c r="A177" s="89" t="s">
        <v>345</v>
      </c>
      <c r="B177" s="112" t="s">
        <v>195</v>
      </c>
      <c r="C177" s="83" t="s">
        <v>1</v>
      </c>
      <c r="D177" s="113">
        <v>136.71</v>
      </c>
      <c r="E177" s="113">
        <v>3</v>
      </c>
      <c r="F177" s="81"/>
      <c r="G177" s="82"/>
      <c r="H177" s="78">
        <f t="shared" si="17"/>
        <v>0</v>
      </c>
      <c r="I177" s="79">
        <f t="shared" si="18"/>
        <v>410.13</v>
      </c>
      <c r="J177" s="79">
        <f t="shared" si="19"/>
        <v>0</v>
      </c>
      <c r="K177" s="79">
        <f t="shared" si="20"/>
        <v>0</v>
      </c>
      <c r="L177" s="79">
        <f t="shared" si="16"/>
        <v>0</v>
      </c>
    </row>
    <row r="178" spans="1:12" s="75" customFormat="1" ht="12">
      <c r="A178" s="106" t="s">
        <v>346</v>
      </c>
      <c r="B178" s="107" t="s">
        <v>196</v>
      </c>
      <c r="C178" s="83"/>
      <c r="D178" s="108"/>
      <c r="E178" s="109"/>
      <c r="F178" s="81"/>
      <c r="G178" s="82"/>
      <c r="H178" s="78">
        <f t="shared" si="17"/>
        <v>0</v>
      </c>
      <c r="I178" s="79">
        <f t="shared" si="18"/>
        <v>0</v>
      </c>
      <c r="J178" s="79">
        <f t="shared" si="19"/>
        <v>0</v>
      </c>
      <c r="K178" s="79">
        <f t="shared" si="20"/>
        <v>0</v>
      </c>
      <c r="L178" s="79">
        <f t="shared" si="16"/>
        <v>0</v>
      </c>
    </row>
    <row r="179" spans="1:12" s="75" customFormat="1" ht="24">
      <c r="A179" s="89" t="s">
        <v>347</v>
      </c>
      <c r="B179" s="112" t="s">
        <v>197</v>
      </c>
      <c r="C179" s="83" t="s">
        <v>17</v>
      </c>
      <c r="D179" s="113">
        <v>19.74</v>
      </c>
      <c r="E179" s="113">
        <v>50</v>
      </c>
      <c r="F179" s="88"/>
      <c r="G179" s="82"/>
      <c r="H179" s="78">
        <f t="shared" si="17"/>
        <v>0</v>
      </c>
      <c r="I179" s="79">
        <f t="shared" si="18"/>
        <v>987</v>
      </c>
      <c r="J179" s="79">
        <f t="shared" si="19"/>
        <v>0</v>
      </c>
      <c r="K179" s="79">
        <f t="shared" si="20"/>
        <v>0</v>
      </c>
      <c r="L179" s="79">
        <f t="shared" si="16"/>
        <v>0</v>
      </c>
    </row>
    <row r="180" spans="1:12" s="75" customFormat="1" ht="12">
      <c r="A180" s="89"/>
      <c r="B180" s="90"/>
      <c r="C180" s="83"/>
      <c r="D180" s="101"/>
      <c r="E180" s="101"/>
      <c r="F180" s="88"/>
      <c r="G180" s="82"/>
      <c r="H180" s="78"/>
      <c r="I180" s="79"/>
      <c r="J180" s="79"/>
      <c r="K180" s="79"/>
      <c r="L180" s="79"/>
    </row>
    <row r="181" spans="1:12" s="56" customFormat="1" ht="14.25">
      <c r="A181" s="54"/>
      <c r="B181" s="64"/>
      <c r="C181" s="52"/>
      <c r="D181" s="53"/>
      <c r="E181" s="53"/>
      <c r="F181" s="49"/>
      <c r="G181" s="55"/>
      <c r="H181" s="51"/>
      <c r="I181" s="50">
        <f>SUM(I10:I180)</f>
        <v>1881630.9168</v>
      </c>
      <c r="J181" s="50">
        <f>SUM(J10:J180)+0.04</f>
        <v>392494.9194</v>
      </c>
      <c r="K181" s="50">
        <f>SUM(K10:K180)</f>
        <v>174206.72</v>
      </c>
      <c r="L181" s="50">
        <f>SUM(L10:L180)+0.04</f>
        <v>566701.6394000001</v>
      </c>
    </row>
    <row r="182" spans="1:12" s="56" customFormat="1" ht="14.25" customHeight="1">
      <c r="A182" s="130" t="s">
        <v>374</v>
      </c>
      <c r="B182" s="130"/>
      <c r="C182" s="130"/>
      <c r="D182" s="130"/>
      <c r="E182" s="130"/>
      <c r="F182" s="130"/>
      <c r="G182" s="130"/>
      <c r="H182" s="130"/>
      <c r="I182" s="57"/>
      <c r="J182" s="58"/>
      <c r="K182" s="49"/>
      <c r="L182" s="49"/>
    </row>
    <row r="183" spans="4:11" s="56" customFormat="1" ht="14.25">
      <c r="D183" s="59"/>
      <c r="E183" s="59"/>
      <c r="I183" s="71"/>
      <c r="K183" s="59"/>
    </row>
    <row r="184" spans="4:12" s="56" customFormat="1" ht="14.25">
      <c r="D184" s="59"/>
      <c r="E184" s="59"/>
      <c r="K184" s="119">
        <v>392494.92</v>
      </c>
      <c r="L184" s="120"/>
    </row>
    <row r="185" spans="9:11" ht="14.25">
      <c r="I185" s="61"/>
      <c r="J185" s="61"/>
      <c r="K185" s="62"/>
    </row>
    <row r="186" ht="14.25">
      <c r="K186" s="115"/>
    </row>
    <row r="187" ht="14.25">
      <c r="K187" s="63"/>
    </row>
  </sheetData>
  <sheetProtection/>
  <mergeCells count="16">
    <mergeCell ref="A182:H182"/>
    <mergeCell ref="A5:L5"/>
    <mergeCell ref="M5:W5"/>
    <mergeCell ref="A6:L6"/>
    <mergeCell ref="A7:A8"/>
    <mergeCell ref="B7:B8"/>
    <mergeCell ref="C7:C8"/>
    <mergeCell ref="D7:D8"/>
    <mergeCell ref="E7:H7"/>
    <mergeCell ref="I7:L7"/>
    <mergeCell ref="A1:G1"/>
    <mergeCell ref="I1:L1"/>
    <mergeCell ref="A2:L2"/>
    <mergeCell ref="A3:F3"/>
    <mergeCell ref="G3:L3"/>
    <mergeCell ref="A4:L4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87"/>
  <sheetViews>
    <sheetView view="pageBreakPreview" zoomScaleSheetLayoutView="100" zoomScalePageLayoutView="0" workbookViewId="0" topLeftCell="A1">
      <selection activeCell="I188" sqref="I188"/>
    </sheetView>
  </sheetViews>
  <sheetFormatPr defaultColWidth="9.140625" defaultRowHeight="15"/>
  <cols>
    <col min="1" max="1" width="6.7109375" style="46" bestFit="1" customWidth="1"/>
    <col min="2" max="2" width="47.421875" style="46" customWidth="1"/>
    <col min="3" max="3" width="6.421875" style="46" customWidth="1"/>
    <col min="4" max="4" width="13.8515625" style="115" bestFit="1" customWidth="1"/>
    <col min="5" max="5" width="13.140625" style="115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6384" width="9.140625" style="46" customWidth="1"/>
  </cols>
  <sheetData>
    <row r="1" spans="1:12" ht="15.75">
      <c r="A1" s="124"/>
      <c r="B1" s="124"/>
      <c r="C1" s="124"/>
      <c r="D1" s="124"/>
      <c r="E1" s="124"/>
      <c r="F1" s="124"/>
      <c r="G1" s="124"/>
      <c r="H1" s="45"/>
      <c r="I1" s="125" t="s">
        <v>369</v>
      </c>
      <c r="J1" s="125"/>
      <c r="K1" s="125"/>
      <c r="L1" s="125"/>
    </row>
    <row r="2" spans="1:12" ht="15.75">
      <c r="A2" s="126" t="s">
        <v>41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2" ht="15.75">
      <c r="A3" s="127" t="s">
        <v>98</v>
      </c>
      <c r="B3" s="128"/>
      <c r="C3" s="128"/>
      <c r="D3" s="128"/>
      <c r="E3" s="128"/>
      <c r="F3" s="128"/>
      <c r="G3" s="129" t="s">
        <v>370</v>
      </c>
      <c r="H3" s="129"/>
      <c r="I3" s="129"/>
      <c r="J3" s="129"/>
      <c r="K3" s="129"/>
      <c r="L3" s="129"/>
    </row>
    <row r="4" spans="1:12" ht="15.75">
      <c r="A4" s="127" t="s">
        <v>100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1:23" ht="32.25" customHeight="1">
      <c r="A5" s="131" t="s">
        <v>99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</row>
    <row r="6" spans="1:12" ht="15.75">
      <c r="A6" s="132" t="s">
        <v>96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</row>
    <row r="7" spans="1:12" ht="15.75">
      <c r="A7" s="133" t="s">
        <v>0</v>
      </c>
      <c r="B7" s="133" t="s">
        <v>2</v>
      </c>
      <c r="C7" s="133" t="s">
        <v>1</v>
      </c>
      <c r="D7" s="134" t="s">
        <v>3</v>
      </c>
      <c r="E7" s="135" t="s">
        <v>4</v>
      </c>
      <c r="F7" s="135"/>
      <c r="G7" s="135"/>
      <c r="H7" s="135"/>
      <c r="I7" s="136" t="s">
        <v>5</v>
      </c>
      <c r="J7" s="136"/>
      <c r="K7" s="136"/>
      <c r="L7" s="136"/>
    </row>
    <row r="8" spans="1:12" ht="15.75">
      <c r="A8" s="133"/>
      <c r="B8" s="133"/>
      <c r="C8" s="133"/>
      <c r="D8" s="134"/>
      <c r="E8" s="116" t="s">
        <v>6</v>
      </c>
      <c r="F8" s="48" t="s">
        <v>7</v>
      </c>
      <c r="G8" s="47" t="s">
        <v>8</v>
      </c>
      <c r="H8" s="47" t="s">
        <v>9</v>
      </c>
      <c r="I8" s="47" t="s">
        <v>6</v>
      </c>
      <c r="J8" s="47" t="s">
        <v>7</v>
      </c>
      <c r="K8" s="47" t="s">
        <v>8</v>
      </c>
      <c r="L8" s="47" t="s">
        <v>10</v>
      </c>
    </row>
    <row r="9" spans="1:12" s="75" customFormat="1" ht="24">
      <c r="A9" s="72" t="s">
        <v>349</v>
      </c>
      <c r="B9" s="91" t="s">
        <v>348</v>
      </c>
      <c r="C9" s="72"/>
      <c r="D9" s="114"/>
      <c r="E9" s="117"/>
      <c r="F9" s="73"/>
      <c r="G9" s="74"/>
      <c r="H9" s="74"/>
      <c r="I9" s="74"/>
      <c r="J9" s="74"/>
      <c r="K9" s="74"/>
      <c r="L9" s="74"/>
    </row>
    <row r="10" spans="1:12" s="75" customFormat="1" ht="12">
      <c r="A10" s="91" t="s">
        <v>13</v>
      </c>
      <c r="B10" s="92" t="s">
        <v>101</v>
      </c>
      <c r="C10" s="76"/>
      <c r="D10" s="93"/>
      <c r="E10" s="94"/>
      <c r="F10" s="77"/>
      <c r="G10" s="77"/>
      <c r="H10" s="78">
        <f aca="true" t="shared" si="0" ref="H10:H73">G10+F10</f>
        <v>0</v>
      </c>
      <c r="I10" s="79">
        <f aca="true" t="shared" si="1" ref="I10:I54">ROUNDUP((E10*D10),2)</f>
        <v>0</v>
      </c>
      <c r="J10" s="79">
        <f aca="true" t="shared" si="2" ref="J10:J54">ROUNDUP((F10*D10),2)</f>
        <v>0</v>
      </c>
      <c r="K10" s="79">
        <f aca="true" t="shared" si="3" ref="K10:K54">ROUNDUP((D10*G10),2)</f>
        <v>0</v>
      </c>
      <c r="L10" s="79">
        <f aca="true" t="shared" si="4" ref="L10:L56">K10+J10</f>
        <v>0</v>
      </c>
    </row>
    <row r="11" spans="1:12" s="75" customFormat="1" ht="24">
      <c r="A11" s="89" t="s">
        <v>12</v>
      </c>
      <c r="B11" s="95" t="s">
        <v>102</v>
      </c>
      <c r="C11" s="80" t="s">
        <v>353</v>
      </c>
      <c r="D11" s="96">
        <v>459.34</v>
      </c>
      <c r="E11" s="96">
        <v>6</v>
      </c>
      <c r="F11" s="81">
        <v>6</v>
      </c>
      <c r="G11" s="82"/>
      <c r="H11" s="78">
        <f t="shared" si="0"/>
        <v>6</v>
      </c>
      <c r="I11" s="79">
        <f t="shared" si="1"/>
        <v>2756.04</v>
      </c>
      <c r="J11" s="79">
        <f t="shared" si="2"/>
        <v>2756.04</v>
      </c>
      <c r="K11" s="79">
        <f t="shared" si="3"/>
        <v>0</v>
      </c>
      <c r="L11" s="79">
        <f t="shared" si="4"/>
        <v>2756.04</v>
      </c>
    </row>
    <row r="12" spans="1:12" s="75" customFormat="1" ht="12">
      <c r="A12" s="91" t="s">
        <v>28</v>
      </c>
      <c r="B12" s="92" t="s">
        <v>103</v>
      </c>
      <c r="C12" s="83"/>
      <c r="D12" s="93">
        <v>0</v>
      </c>
      <c r="E12" s="97"/>
      <c r="F12" s="84"/>
      <c r="G12" s="85"/>
      <c r="H12" s="78">
        <f t="shared" si="0"/>
        <v>0</v>
      </c>
      <c r="I12" s="79">
        <f t="shared" si="1"/>
        <v>0</v>
      </c>
      <c r="J12" s="79">
        <f t="shared" si="2"/>
        <v>0</v>
      </c>
      <c r="K12" s="79">
        <f t="shared" si="3"/>
        <v>0</v>
      </c>
      <c r="L12" s="79">
        <f t="shared" si="4"/>
        <v>0</v>
      </c>
    </row>
    <row r="13" spans="1:12" s="75" customFormat="1" ht="24">
      <c r="A13" s="89" t="s">
        <v>29</v>
      </c>
      <c r="B13" s="95" t="s">
        <v>104</v>
      </c>
      <c r="C13" s="83" t="s">
        <v>354</v>
      </c>
      <c r="D13" s="96">
        <v>14.74</v>
      </c>
      <c r="E13" s="97">
        <v>362.9</v>
      </c>
      <c r="F13" s="81">
        <v>329.3</v>
      </c>
      <c r="G13" s="82"/>
      <c r="H13" s="78">
        <f t="shared" si="0"/>
        <v>329.3</v>
      </c>
      <c r="I13" s="79">
        <f t="shared" si="1"/>
        <v>5349.150000000001</v>
      </c>
      <c r="J13" s="79">
        <f t="shared" si="2"/>
        <v>4853.89</v>
      </c>
      <c r="K13" s="79">
        <f t="shared" si="3"/>
        <v>0</v>
      </c>
      <c r="L13" s="79">
        <f t="shared" si="4"/>
        <v>4853.89</v>
      </c>
    </row>
    <row r="14" spans="1:12" s="87" customFormat="1" ht="12">
      <c r="A14" s="89" t="s">
        <v>30</v>
      </c>
      <c r="B14" s="95" t="s">
        <v>105</v>
      </c>
      <c r="C14" s="83" t="s">
        <v>354</v>
      </c>
      <c r="D14" s="96">
        <v>14.92</v>
      </c>
      <c r="E14" s="97">
        <v>410.4</v>
      </c>
      <c r="F14" s="81"/>
      <c r="G14" s="82"/>
      <c r="H14" s="78">
        <f t="shared" si="0"/>
        <v>0</v>
      </c>
      <c r="I14" s="79">
        <f t="shared" si="1"/>
        <v>6123.17</v>
      </c>
      <c r="J14" s="79">
        <f t="shared" si="2"/>
        <v>0</v>
      </c>
      <c r="K14" s="79">
        <f t="shared" si="3"/>
        <v>0</v>
      </c>
      <c r="L14" s="79">
        <f t="shared" si="4"/>
        <v>0</v>
      </c>
    </row>
    <row r="15" spans="1:12" s="75" customFormat="1" ht="24">
      <c r="A15" s="89" t="s">
        <v>31</v>
      </c>
      <c r="B15" s="95" t="s">
        <v>106</v>
      </c>
      <c r="C15" s="83" t="s">
        <v>355</v>
      </c>
      <c r="D15" s="96">
        <v>247.57</v>
      </c>
      <c r="E15" s="97">
        <v>6.8</v>
      </c>
      <c r="F15" s="81"/>
      <c r="G15" s="82"/>
      <c r="H15" s="78">
        <f t="shared" si="0"/>
        <v>0</v>
      </c>
      <c r="I15" s="79">
        <f t="shared" si="1"/>
        <v>1683.48</v>
      </c>
      <c r="J15" s="79">
        <f t="shared" si="2"/>
        <v>0</v>
      </c>
      <c r="K15" s="79">
        <f t="shared" si="3"/>
        <v>0</v>
      </c>
      <c r="L15" s="79">
        <f t="shared" si="4"/>
        <v>0</v>
      </c>
    </row>
    <row r="16" spans="1:12" s="75" customFormat="1" ht="24">
      <c r="A16" s="89" t="s">
        <v>198</v>
      </c>
      <c r="B16" s="95" t="s">
        <v>107</v>
      </c>
      <c r="C16" s="83" t="s">
        <v>353</v>
      </c>
      <c r="D16" s="96">
        <v>19.86</v>
      </c>
      <c r="E16" s="98">
        <v>664.7</v>
      </c>
      <c r="F16" s="81"/>
      <c r="G16" s="82"/>
      <c r="H16" s="78">
        <f t="shared" si="0"/>
        <v>0</v>
      </c>
      <c r="I16" s="79">
        <f>E16*D16</f>
        <v>13200.942000000001</v>
      </c>
      <c r="J16" s="79">
        <f>F16*D16</f>
        <v>0</v>
      </c>
      <c r="K16" s="79">
        <f>D16*G16</f>
        <v>0</v>
      </c>
      <c r="L16" s="79">
        <f t="shared" si="4"/>
        <v>0</v>
      </c>
    </row>
    <row r="17" spans="1:12" s="75" customFormat="1" ht="24">
      <c r="A17" s="89" t="s">
        <v>199</v>
      </c>
      <c r="B17" s="95" t="s">
        <v>108</v>
      </c>
      <c r="C17" s="83" t="s">
        <v>353</v>
      </c>
      <c r="D17" s="96">
        <v>31.81</v>
      </c>
      <c r="E17" s="97">
        <v>456</v>
      </c>
      <c r="F17" s="81"/>
      <c r="G17" s="82"/>
      <c r="H17" s="78">
        <f t="shared" si="0"/>
        <v>0</v>
      </c>
      <c r="I17" s="79">
        <f t="shared" si="1"/>
        <v>14505.36</v>
      </c>
      <c r="J17" s="79">
        <f t="shared" si="2"/>
        <v>0</v>
      </c>
      <c r="K17" s="79">
        <f t="shared" si="3"/>
        <v>0</v>
      </c>
      <c r="L17" s="79">
        <f t="shared" si="4"/>
        <v>0</v>
      </c>
    </row>
    <row r="18" spans="1:12" s="87" customFormat="1" ht="24">
      <c r="A18" s="89" t="s">
        <v>200</v>
      </c>
      <c r="B18" s="95" t="s">
        <v>109</v>
      </c>
      <c r="C18" s="83" t="s">
        <v>355</v>
      </c>
      <c r="D18" s="96">
        <v>38.14</v>
      </c>
      <c r="E18" s="97">
        <v>1184.4</v>
      </c>
      <c r="F18" s="81">
        <v>1033.31</v>
      </c>
      <c r="G18" s="82"/>
      <c r="H18" s="78">
        <f t="shared" si="0"/>
        <v>1033.31</v>
      </c>
      <c r="I18" s="79">
        <f t="shared" si="1"/>
        <v>45173.020000000004</v>
      </c>
      <c r="J18" s="79">
        <f t="shared" si="2"/>
        <v>39410.450000000004</v>
      </c>
      <c r="K18" s="79">
        <f t="shared" si="3"/>
        <v>0</v>
      </c>
      <c r="L18" s="79">
        <f t="shared" si="4"/>
        <v>39410.450000000004</v>
      </c>
    </row>
    <row r="19" spans="1:12" s="75" customFormat="1" ht="36">
      <c r="A19" s="89" t="s">
        <v>201</v>
      </c>
      <c r="B19" s="95" t="s">
        <v>110</v>
      </c>
      <c r="C19" s="83" t="s">
        <v>356</v>
      </c>
      <c r="D19" s="96">
        <v>1534.39</v>
      </c>
      <c r="E19" s="97">
        <v>1</v>
      </c>
      <c r="F19" s="81">
        <v>1</v>
      </c>
      <c r="G19" s="82"/>
      <c r="H19" s="78">
        <f t="shared" si="0"/>
        <v>1</v>
      </c>
      <c r="I19" s="79">
        <f t="shared" si="1"/>
        <v>1534.39</v>
      </c>
      <c r="J19" s="79">
        <f t="shared" si="2"/>
        <v>1534.39</v>
      </c>
      <c r="K19" s="79">
        <f t="shared" si="3"/>
        <v>0</v>
      </c>
      <c r="L19" s="79">
        <f t="shared" si="4"/>
        <v>1534.39</v>
      </c>
    </row>
    <row r="20" spans="1:12" s="75" customFormat="1" ht="12">
      <c r="A20" s="91" t="s">
        <v>33</v>
      </c>
      <c r="B20" s="92" t="s">
        <v>111</v>
      </c>
      <c r="C20" s="83"/>
      <c r="D20" s="99">
        <v>0</v>
      </c>
      <c r="E20" s="100"/>
      <c r="F20" s="81"/>
      <c r="G20" s="82"/>
      <c r="H20" s="78">
        <f t="shared" si="0"/>
        <v>0</v>
      </c>
      <c r="I20" s="79">
        <f t="shared" si="1"/>
        <v>0</v>
      </c>
      <c r="J20" s="79">
        <f t="shared" si="2"/>
        <v>0</v>
      </c>
      <c r="K20" s="79">
        <f t="shared" si="3"/>
        <v>0</v>
      </c>
      <c r="L20" s="79">
        <f t="shared" si="4"/>
        <v>0</v>
      </c>
    </row>
    <row r="21" spans="1:13" s="75" customFormat="1" ht="24">
      <c r="A21" s="89" t="s">
        <v>34</v>
      </c>
      <c r="B21" s="95" t="s">
        <v>112</v>
      </c>
      <c r="C21" s="83" t="s">
        <v>353</v>
      </c>
      <c r="D21" s="104">
        <v>4.24</v>
      </c>
      <c r="E21" s="97">
        <v>2103.28</v>
      </c>
      <c r="F21" s="81">
        <v>2270.4</v>
      </c>
      <c r="G21" s="82"/>
      <c r="H21" s="78">
        <f t="shared" si="0"/>
        <v>2270.4</v>
      </c>
      <c r="I21" s="79">
        <f t="shared" si="1"/>
        <v>8917.91</v>
      </c>
      <c r="J21" s="79">
        <f t="shared" si="2"/>
        <v>9626.5</v>
      </c>
      <c r="K21" s="79">
        <f t="shared" si="3"/>
        <v>0</v>
      </c>
      <c r="L21" s="79">
        <f t="shared" si="4"/>
        <v>9626.5</v>
      </c>
      <c r="M21" s="75">
        <v>6873.04</v>
      </c>
    </row>
    <row r="22" spans="1:13" s="87" customFormat="1" ht="12">
      <c r="A22" s="91" t="s">
        <v>84</v>
      </c>
      <c r="B22" s="92" t="s">
        <v>113</v>
      </c>
      <c r="C22" s="83"/>
      <c r="D22" s="93">
        <v>0</v>
      </c>
      <c r="E22" s="97"/>
      <c r="F22" s="81"/>
      <c r="G22" s="82"/>
      <c r="H22" s="78">
        <f t="shared" si="0"/>
        <v>0</v>
      </c>
      <c r="I22" s="79">
        <f t="shared" si="1"/>
        <v>0</v>
      </c>
      <c r="J22" s="79">
        <f t="shared" si="2"/>
        <v>0</v>
      </c>
      <c r="K22" s="79">
        <f t="shared" si="3"/>
        <v>0</v>
      </c>
      <c r="L22" s="79">
        <f t="shared" si="4"/>
        <v>0</v>
      </c>
      <c r="M22" s="87">
        <f>M21+0.6</f>
        <v>6873.64</v>
      </c>
    </row>
    <row r="23" spans="1:12" s="75" customFormat="1" ht="24">
      <c r="A23" s="89" t="s">
        <v>85</v>
      </c>
      <c r="B23" s="95" t="s">
        <v>114</v>
      </c>
      <c r="C23" s="83" t="s">
        <v>353</v>
      </c>
      <c r="D23" s="96">
        <v>3.990235</v>
      </c>
      <c r="E23" s="97">
        <v>1881.08</v>
      </c>
      <c r="F23" s="81"/>
      <c r="G23" s="82"/>
      <c r="H23" s="78">
        <f t="shared" si="0"/>
        <v>0</v>
      </c>
      <c r="I23" s="79">
        <f>ROUNDUP((E23*D23),2)</f>
        <v>7505.96</v>
      </c>
      <c r="J23" s="79">
        <f t="shared" si="2"/>
        <v>0</v>
      </c>
      <c r="K23" s="79">
        <f t="shared" si="3"/>
        <v>0</v>
      </c>
      <c r="L23" s="79">
        <f t="shared" si="4"/>
        <v>0</v>
      </c>
    </row>
    <row r="24" spans="1:12" s="75" customFormat="1" ht="12">
      <c r="A24" s="91" t="s">
        <v>86</v>
      </c>
      <c r="B24" s="92" t="s">
        <v>115</v>
      </c>
      <c r="C24" s="83"/>
      <c r="D24" s="96">
        <v>0</v>
      </c>
      <c r="E24" s="97"/>
      <c r="F24" s="81"/>
      <c r="G24" s="82"/>
      <c r="H24" s="78">
        <f t="shared" si="0"/>
        <v>0</v>
      </c>
      <c r="I24" s="79">
        <f t="shared" si="1"/>
        <v>0</v>
      </c>
      <c r="J24" s="79">
        <f t="shared" si="2"/>
        <v>0</v>
      </c>
      <c r="K24" s="79">
        <f t="shared" si="3"/>
        <v>0</v>
      </c>
      <c r="L24" s="79">
        <f t="shared" si="4"/>
        <v>0</v>
      </c>
    </row>
    <row r="25" spans="1:12" s="75" customFormat="1" ht="24">
      <c r="A25" s="89" t="s">
        <v>87</v>
      </c>
      <c r="B25" s="95" t="s">
        <v>116</v>
      </c>
      <c r="C25" s="83" t="s">
        <v>353</v>
      </c>
      <c r="D25" s="96">
        <v>40.36</v>
      </c>
      <c r="E25" s="101">
        <v>761.8</v>
      </c>
      <c r="F25" s="81">
        <v>796.34</v>
      </c>
      <c r="G25" s="82">
        <v>25.58</v>
      </c>
      <c r="H25" s="78">
        <f t="shared" si="0"/>
        <v>821.9200000000001</v>
      </c>
      <c r="I25" s="79">
        <f t="shared" si="1"/>
        <v>30746.25</v>
      </c>
      <c r="J25" s="79">
        <f t="shared" si="2"/>
        <v>32140.289999999997</v>
      </c>
      <c r="K25" s="79">
        <f t="shared" si="3"/>
        <v>1032.41</v>
      </c>
      <c r="L25" s="79">
        <f t="shared" si="4"/>
        <v>33172.7</v>
      </c>
    </row>
    <row r="26" spans="1:12" s="87" customFormat="1" ht="12">
      <c r="A26" s="91" t="s">
        <v>88</v>
      </c>
      <c r="B26" s="92" t="s">
        <v>117</v>
      </c>
      <c r="C26" s="83"/>
      <c r="D26" s="93">
        <v>0</v>
      </c>
      <c r="E26" s="97"/>
      <c r="F26" s="81"/>
      <c r="G26" s="82"/>
      <c r="H26" s="78">
        <f t="shared" si="0"/>
        <v>0</v>
      </c>
      <c r="I26" s="79">
        <f t="shared" si="1"/>
        <v>0</v>
      </c>
      <c r="J26" s="79">
        <f t="shared" si="2"/>
        <v>0</v>
      </c>
      <c r="K26" s="79">
        <f t="shared" si="3"/>
        <v>0</v>
      </c>
      <c r="L26" s="79">
        <f t="shared" si="4"/>
        <v>0</v>
      </c>
    </row>
    <row r="27" spans="1:12" s="75" customFormat="1" ht="60">
      <c r="A27" s="89" t="s">
        <v>89</v>
      </c>
      <c r="B27" s="95" t="s">
        <v>118</v>
      </c>
      <c r="C27" s="83" t="s">
        <v>356</v>
      </c>
      <c r="D27" s="96">
        <v>907.76</v>
      </c>
      <c r="E27" s="97">
        <v>3</v>
      </c>
      <c r="F27" s="81"/>
      <c r="G27" s="82"/>
      <c r="H27" s="78">
        <f t="shared" si="0"/>
        <v>0</v>
      </c>
      <c r="I27" s="79">
        <f t="shared" si="1"/>
        <v>2723.28</v>
      </c>
      <c r="J27" s="79">
        <f t="shared" si="2"/>
        <v>0</v>
      </c>
      <c r="K27" s="79">
        <f t="shared" si="3"/>
        <v>0</v>
      </c>
      <c r="L27" s="79">
        <f t="shared" si="4"/>
        <v>0</v>
      </c>
    </row>
    <row r="28" spans="1:12" s="75" customFormat="1" ht="24">
      <c r="A28" s="89" t="s">
        <v>90</v>
      </c>
      <c r="B28" s="95" t="s">
        <v>119</v>
      </c>
      <c r="C28" s="83" t="s">
        <v>355</v>
      </c>
      <c r="D28" s="96">
        <v>35.02</v>
      </c>
      <c r="E28" s="97">
        <v>57.6</v>
      </c>
      <c r="F28" s="81">
        <v>89.5</v>
      </c>
      <c r="G28" s="82"/>
      <c r="H28" s="78">
        <f t="shared" si="0"/>
        <v>89.5</v>
      </c>
      <c r="I28" s="79">
        <f>E28*D28</f>
        <v>2017.1520000000003</v>
      </c>
      <c r="J28" s="79">
        <f>F28*D28</f>
        <v>3134.2900000000004</v>
      </c>
      <c r="K28" s="79">
        <f>D28*G28</f>
        <v>0</v>
      </c>
      <c r="L28" s="79">
        <f t="shared" si="4"/>
        <v>3134.2900000000004</v>
      </c>
    </row>
    <row r="29" spans="1:12" s="75" customFormat="1" ht="36">
      <c r="A29" s="89" t="s">
        <v>91</v>
      </c>
      <c r="B29" s="102" t="s">
        <v>120</v>
      </c>
      <c r="C29" s="83" t="s">
        <v>353</v>
      </c>
      <c r="D29" s="96">
        <v>94.86</v>
      </c>
      <c r="E29" s="101">
        <v>60</v>
      </c>
      <c r="F29" s="81">
        <v>210.04</v>
      </c>
      <c r="G29" s="82"/>
      <c r="H29" s="78">
        <f t="shared" si="0"/>
        <v>210.04</v>
      </c>
      <c r="I29" s="79">
        <f t="shared" si="1"/>
        <v>5691.6</v>
      </c>
      <c r="J29" s="79">
        <f t="shared" si="2"/>
        <v>19924.399999999998</v>
      </c>
      <c r="K29" s="79">
        <f t="shared" si="3"/>
        <v>0</v>
      </c>
      <c r="L29" s="79">
        <f t="shared" si="4"/>
        <v>19924.399999999998</v>
      </c>
    </row>
    <row r="30" spans="1:12" s="87" customFormat="1" ht="24">
      <c r="A30" s="89" t="s">
        <v>202</v>
      </c>
      <c r="B30" s="95" t="s">
        <v>121</v>
      </c>
      <c r="C30" s="83" t="s">
        <v>353</v>
      </c>
      <c r="D30" s="96">
        <v>9.38</v>
      </c>
      <c r="E30" s="101">
        <v>60</v>
      </c>
      <c r="F30" s="81">
        <v>214.16</v>
      </c>
      <c r="G30" s="82"/>
      <c r="H30" s="78">
        <f t="shared" si="0"/>
        <v>214.16</v>
      </c>
      <c r="I30" s="79">
        <f t="shared" si="1"/>
        <v>562.8</v>
      </c>
      <c r="J30" s="79">
        <f t="shared" si="2"/>
        <v>2008.83</v>
      </c>
      <c r="K30" s="79">
        <f t="shared" si="3"/>
        <v>0</v>
      </c>
      <c r="L30" s="79">
        <f t="shared" si="4"/>
        <v>2008.83</v>
      </c>
    </row>
    <row r="31" spans="1:12" s="75" customFormat="1" ht="24">
      <c r="A31" s="89" t="s">
        <v>203</v>
      </c>
      <c r="B31" s="95" t="s">
        <v>116</v>
      </c>
      <c r="C31" s="83" t="s">
        <v>353</v>
      </c>
      <c r="D31" s="96">
        <v>40.36</v>
      </c>
      <c r="E31" s="97">
        <v>60</v>
      </c>
      <c r="F31" s="81">
        <v>214.16</v>
      </c>
      <c r="G31" s="82"/>
      <c r="H31" s="78">
        <f t="shared" si="0"/>
        <v>214.16</v>
      </c>
      <c r="I31" s="79">
        <f t="shared" si="1"/>
        <v>2421.6</v>
      </c>
      <c r="J31" s="79">
        <f t="shared" si="2"/>
        <v>8643.5</v>
      </c>
      <c r="K31" s="79">
        <f t="shared" si="3"/>
        <v>0</v>
      </c>
      <c r="L31" s="79">
        <f t="shared" si="4"/>
        <v>8643.5</v>
      </c>
    </row>
    <row r="32" spans="1:12" s="75" customFormat="1" ht="36">
      <c r="A32" s="89" t="s">
        <v>204</v>
      </c>
      <c r="B32" s="95" t="s">
        <v>122</v>
      </c>
      <c r="C32" s="83" t="s">
        <v>353</v>
      </c>
      <c r="D32" s="96">
        <v>283.38</v>
      </c>
      <c r="E32" s="97">
        <v>50</v>
      </c>
      <c r="F32" s="81">
        <v>50</v>
      </c>
      <c r="G32" s="82"/>
      <c r="H32" s="78">
        <f t="shared" si="0"/>
        <v>50</v>
      </c>
      <c r="I32" s="79">
        <f t="shared" si="1"/>
        <v>14169</v>
      </c>
      <c r="J32" s="79">
        <f t="shared" si="2"/>
        <v>14169</v>
      </c>
      <c r="K32" s="79">
        <f t="shared" si="3"/>
        <v>0</v>
      </c>
      <c r="L32" s="79">
        <f t="shared" si="4"/>
        <v>14169</v>
      </c>
    </row>
    <row r="33" spans="1:12" s="75" customFormat="1" ht="48">
      <c r="A33" s="89" t="s">
        <v>205</v>
      </c>
      <c r="B33" s="103" t="s">
        <v>123</v>
      </c>
      <c r="C33" s="83" t="s">
        <v>357</v>
      </c>
      <c r="D33" s="96">
        <v>57.9</v>
      </c>
      <c r="E33" s="97">
        <v>300</v>
      </c>
      <c r="F33" s="81">
        <v>11</v>
      </c>
      <c r="G33" s="82"/>
      <c r="H33" s="78">
        <f t="shared" si="0"/>
        <v>11</v>
      </c>
      <c r="I33" s="79">
        <f t="shared" si="1"/>
        <v>17370</v>
      </c>
      <c r="J33" s="79">
        <f t="shared" si="2"/>
        <v>636.9</v>
      </c>
      <c r="K33" s="79">
        <f t="shared" si="3"/>
        <v>0</v>
      </c>
      <c r="L33" s="79">
        <f t="shared" si="4"/>
        <v>636.9</v>
      </c>
    </row>
    <row r="34" spans="1:12" s="87" customFormat="1" ht="12">
      <c r="A34" s="91" t="s">
        <v>92</v>
      </c>
      <c r="B34" s="92" t="s">
        <v>124</v>
      </c>
      <c r="C34" s="83"/>
      <c r="D34" s="93">
        <v>0</v>
      </c>
      <c r="E34" s="97"/>
      <c r="F34" s="81"/>
      <c r="G34" s="82"/>
      <c r="H34" s="78">
        <f t="shared" si="0"/>
        <v>0</v>
      </c>
      <c r="I34" s="79">
        <f t="shared" si="1"/>
        <v>0</v>
      </c>
      <c r="J34" s="79">
        <f t="shared" si="2"/>
        <v>0</v>
      </c>
      <c r="K34" s="79">
        <f t="shared" si="3"/>
        <v>0</v>
      </c>
      <c r="L34" s="79">
        <f t="shared" si="4"/>
        <v>0</v>
      </c>
    </row>
    <row r="35" spans="1:12" s="75" customFormat="1" ht="24">
      <c r="A35" s="89" t="s">
        <v>93</v>
      </c>
      <c r="B35" s="95" t="s">
        <v>125</v>
      </c>
      <c r="C35" s="83" t="s">
        <v>355</v>
      </c>
      <c r="D35" s="96">
        <v>7</v>
      </c>
      <c r="E35" s="101">
        <v>30</v>
      </c>
      <c r="F35" s="81"/>
      <c r="G35" s="82"/>
      <c r="H35" s="78">
        <f t="shared" si="0"/>
        <v>0</v>
      </c>
      <c r="I35" s="79">
        <f t="shared" si="1"/>
        <v>210</v>
      </c>
      <c r="J35" s="79">
        <f t="shared" si="2"/>
        <v>0</v>
      </c>
      <c r="K35" s="79">
        <f t="shared" si="3"/>
        <v>0</v>
      </c>
      <c r="L35" s="79">
        <f t="shared" si="4"/>
        <v>0</v>
      </c>
    </row>
    <row r="36" spans="1:12" s="75" customFormat="1" ht="36">
      <c r="A36" s="89" t="s">
        <v>94</v>
      </c>
      <c r="B36" s="102" t="s">
        <v>120</v>
      </c>
      <c r="C36" s="83" t="s">
        <v>353</v>
      </c>
      <c r="D36" s="96">
        <v>94.86</v>
      </c>
      <c r="E36" s="101">
        <v>24</v>
      </c>
      <c r="F36" s="81"/>
      <c r="G36" s="82"/>
      <c r="H36" s="78">
        <f t="shared" si="0"/>
        <v>0</v>
      </c>
      <c r="I36" s="79">
        <f t="shared" si="1"/>
        <v>2276.64</v>
      </c>
      <c r="J36" s="79">
        <f t="shared" si="2"/>
        <v>0</v>
      </c>
      <c r="K36" s="79">
        <f t="shared" si="3"/>
        <v>0</v>
      </c>
      <c r="L36" s="79">
        <f t="shared" si="4"/>
        <v>0</v>
      </c>
    </row>
    <row r="37" spans="1:12" s="75" customFormat="1" ht="24">
      <c r="A37" s="89" t="s">
        <v>95</v>
      </c>
      <c r="B37" s="95" t="s">
        <v>121</v>
      </c>
      <c r="C37" s="83" t="s">
        <v>353</v>
      </c>
      <c r="D37" s="96">
        <v>9.38</v>
      </c>
      <c r="E37" s="101">
        <v>24</v>
      </c>
      <c r="F37" s="81"/>
      <c r="G37" s="82"/>
      <c r="H37" s="78">
        <f t="shared" si="0"/>
        <v>0</v>
      </c>
      <c r="I37" s="79">
        <f t="shared" si="1"/>
        <v>225.12</v>
      </c>
      <c r="J37" s="79">
        <f t="shared" si="2"/>
        <v>0</v>
      </c>
      <c r="K37" s="79">
        <f t="shared" si="3"/>
        <v>0</v>
      </c>
      <c r="L37" s="79">
        <f t="shared" si="4"/>
        <v>0</v>
      </c>
    </row>
    <row r="38" spans="1:12" s="75" customFormat="1" ht="24">
      <c r="A38" s="89" t="s">
        <v>206</v>
      </c>
      <c r="B38" s="95" t="s">
        <v>116</v>
      </c>
      <c r="C38" s="83" t="s">
        <v>353</v>
      </c>
      <c r="D38" s="96">
        <v>40.36</v>
      </c>
      <c r="E38" s="97">
        <v>24</v>
      </c>
      <c r="F38" s="81"/>
      <c r="G38" s="82"/>
      <c r="H38" s="78">
        <f t="shared" si="0"/>
        <v>0</v>
      </c>
      <c r="I38" s="79">
        <f t="shared" si="1"/>
        <v>968.64</v>
      </c>
      <c r="J38" s="79">
        <f t="shared" si="2"/>
        <v>0</v>
      </c>
      <c r="K38" s="79">
        <f t="shared" si="3"/>
        <v>0</v>
      </c>
      <c r="L38" s="79">
        <f t="shared" si="4"/>
        <v>0</v>
      </c>
    </row>
    <row r="39" spans="1:12" s="75" customFormat="1" ht="48">
      <c r="A39" s="89" t="s">
        <v>207</v>
      </c>
      <c r="B39" s="95" t="s">
        <v>126</v>
      </c>
      <c r="C39" s="83" t="s">
        <v>358</v>
      </c>
      <c r="D39" s="96">
        <v>2744.59</v>
      </c>
      <c r="E39" s="101">
        <v>1.36</v>
      </c>
      <c r="F39" s="81"/>
      <c r="G39" s="82"/>
      <c r="H39" s="78">
        <f t="shared" si="0"/>
        <v>0</v>
      </c>
      <c r="I39" s="79">
        <f>E39*D39</f>
        <v>3732.6424000000006</v>
      </c>
      <c r="J39" s="79">
        <f>F39*D39</f>
        <v>0</v>
      </c>
      <c r="K39" s="79">
        <f>D39*G39</f>
        <v>0</v>
      </c>
      <c r="L39" s="79">
        <f t="shared" si="4"/>
        <v>0</v>
      </c>
    </row>
    <row r="40" spans="1:12" s="75" customFormat="1" ht="24">
      <c r="A40" s="89" t="s">
        <v>208</v>
      </c>
      <c r="B40" s="95" t="s">
        <v>127</v>
      </c>
      <c r="C40" s="83" t="s">
        <v>353</v>
      </c>
      <c r="D40" s="96">
        <v>118.54</v>
      </c>
      <c r="E40" s="97">
        <v>11.25</v>
      </c>
      <c r="F40" s="81"/>
      <c r="G40" s="82"/>
      <c r="H40" s="78">
        <f t="shared" si="0"/>
        <v>0</v>
      </c>
      <c r="I40" s="79">
        <f t="shared" si="1"/>
        <v>1333.58</v>
      </c>
      <c r="J40" s="79">
        <f t="shared" si="2"/>
        <v>0</v>
      </c>
      <c r="K40" s="79">
        <f t="shared" si="3"/>
        <v>0</v>
      </c>
      <c r="L40" s="79">
        <f t="shared" si="4"/>
        <v>0</v>
      </c>
    </row>
    <row r="41" spans="1:12" s="75" customFormat="1" ht="24">
      <c r="A41" s="89" t="s">
        <v>209</v>
      </c>
      <c r="B41" s="95" t="s">
        <v>128</v>
      </c>
      <c r="C41" s="83" t="s">
        <v>359</v>
      </c>
      <c r="D41" s="96">
        <v>857.34</v>
      </c>
      <c r="E41" s="97">
        <v>1</v>
      </c>
      <c r="F41" s="81"/>
      <c r="G41" s="82"/>
      <c r="H41" s="78">
        <f t="shared" si="0"/>
        <v>0</v>
      </c>
      <c r="I41" s="79">
        <f t="shared" si="1"/>
        <v>857.34</v>
      </c>
      <c r="J41" s="79">
        <f t="shared" si="2"/>
        <v>0</v>
      </c>
      <c r="K41" s="79">
        <f t="shared" si="3"/>
        <v>0</v>
      </c>
      <c r="L41" s="79">
        <f t="shared" si="4"/>
        <v>0</v>
      </c>
    </row>
    <row r="42" spans="1:12" s="75" customFormat="1" ht="12">
      <c r="A42" s="91" t="s">
        <v>210</v>
      </c>
      <c r="B42" s="92" t="s">
        <v>129</v>
      </c>
      <c r="C42" s="83"/>
      <c r="D42" s="96">
        <v>0</v>
      </c>
      <c r="E42" s="94"/>
      <c r="F42" s="81"/>
      <c r="G42" s="82"/>
      <c r="H42" s="78">
        <f t="shared" si="0"/>
        <v>0</v>
      </c>
      <c r="I42" s="79">
        <f t="shared" si="1"/>
        <v>0</v>
      </c>
      <c r="J42" s="79">
        <f t="shared" si="2"/>
        <v>0</v>
      </c>
      <c r="K42" s="79">
        <f t="shared" si="3"/>
        <v>0</v>
      </c>
      <c r="L42" s="79">
        <f t="shared" si="4"/>
        <v>0</v>
      </c>
    </row>
    <row r="43" spans="1:12" s="75" customFormat="1" ht="60">
      <c r="A43" s="89" t="s">
        <v>211</v>
      </c>
      <c r="B43" s="102" t="s">
        <v>350</v>
      </c>
      <c r="C43" s="83" t="s">
        <v>353</v>
      </c>
      <c r="D43" s="96">
        <v>84.9</v>
      </c>
      <c r="E43" s="97">
        <v>940.54</v>
      </c>
      <c r="F43" s="81"/>
      <c r="G43" s="82"/>
      <c r="H43" s="78">
        <f t="shared" si="0"/>
        <v>0</v>
      </c>
      <c r="I43" s="79">
        <f t="shared" si="1"/>
        <v>79851.84999999999</v>
      </c>
      <c r="J43" s="79">
        <f t="shared" si="2"/>
        <v>0</v>
      </c>
      <c r="K43" s="79">
        <f t="shared" si="3"/>
        <v>0</v>
      </c>
      <c r="L43" s="79">
        <f t="shared" si="4"/>
        <v>0</v>
      </c>
    </row>
    <row r="44" spans="1:12" s="75" customFormat="1" ht="60">
      <c r="A44" s="89" t="s">
        <v>212</v>
      </c>
      <c r="B44" s="95" t="s">
        <v>351</v>
      </c>
      <c r="C44" s="83" t="s">
        <v>353</v>
      </c>
      <c r="D44" s="96">
        <v>79.3</v>
      </c>
      <c r="E44" s="97">
        <v>940.54</v>
      </c>
      <c r="F44" s="81"/>
      <c r="G44" s="82"/>
      <c r="H44" s="78">
        <f t="shared" si="0"/>
        <v>0</v>
      </c>
      <c r="I44" s="79">
        <f>E44*D44</f>
        <v>74584.822</v>
      </c>
      <c r="J44" s="79">
        <f t="shared" si="2"/>
        <v>0</v>
      </c>
      <c r="K44" s="79">
        <f t="shared" si="3"/>
        <v>0</v>
      </c>
      <c r="L44" s="79">
        <f t="shared" si="4"/>
        <v>0</v>
      </c>
    </row>
    <row r="45" spans="1:12" s="75" customFormat="1" ht="12">
      <c r="A45" s="91" t="s">
        <v>213</v>
      </c>
      <c r="B45" s="92" t="s">
        <v>130</v>
      </c>
      <c r="C45" s="83"/>
      <c r="D45" s="93">
        <v>0</v>
      </c>
      <c r="E45" s="94"/>
      <c r="F45" s="81"/>
      <c r="G45" s="82"/>
      <c r="H45" s="78">
        <f t="shared" si="0"/>
        <v>0</v>
      </c>
      <c r="I45" s="79">
        <f t="shared" si="1"/>
        <v>0</v>
      </c>
      <c r="J45" s="79">
        <f t="shared" si="2"/>
        <v>0</v>
      </c>
      <c r="K45" s="79">
        <f t="shared" si="3"/>
        <v>0</v>
      </c>
      <c r="L45" s="79">
        <f t="shared" si="4"/>
        <v>0</v>
      </c>
    </row>
    <row r="46" spans="1:12" s="75" customFormat="1" ht="36">
      <c r="A46" s="89" t="s">
        <v>214</v>
      </c>
      <c r="B46" s="95" t="s">
        <v>131</v>
      </c>
      <c r="C46" s="83" t="s">
        <v>353</v>
      </c>
      <c r="D46" s="96">
        <v>52.32</v>
      </c>
      <c r="E46" s="97">
        <v>152</v>
      </c>
      <c r="F46" s="81">
        <v>49.84</v>
      </c>
      <c r="G46" s="82"/>
      <c r="H46" s="78">
        <f t="shared" si="0"/>
        <v>49.84</v>
      </c>
      <c r="I46" s="79">
        <f t="shared" si="1"/>
        <v>7952.64</v>
      </c>
      <c r="J46" s="79">
        <f t="shared" si="2"/>
        <v>2607.63</v>
      </c>
      <c r="K46" s="79">
        <f t="shared" si="3"/>
        <v>0</v>
      </c>
      <c r="L46" s="79">
        <f t="shared" si="4"/>
        <v>2607.63</v>
      </c>
    </row>
    <row r="47" spans="1:12" s="75" customFormat="1" ht="24">
      <c r="A47" s="89" t="s">
        <v>215</v>
      </c>
      <c r="B47" s="95" t="s">
        <v>116</v>
      </c>
      <c r="C47" s="83" t="s">
        <v>353</v>
      </c>
      <c r="D47" s="96">
        <v>40.36</v>
      </c>
      <c r="E47" s="97">
        <v>40</v>
      </c>
      <c r="F47" s="81"/>
      <c r="G47" s="82"/>
      <c r="H47" s="78">
        <f t="shared" si="0"/>
        <v>0</v>
      </c>
      <c r="I47" s="79">
        <f t="shared" si="1"/>
        <v>1614.4</v>
      </c>
      <c r="J47" s="79">
        <f t="shared" si="2"/>
        <v>0</v>
      </c>
      <c r="K47" s="79">
        <f t="shared" si="3"/>
        <v>0</v>
      </c>
      <c r="L47" s="79">
        <f t="shared" si="4"/>
        <v>0</v>
      </c>
    </row>
    <row r="48" spans="1:12" s="75" customFormat="1" ht="12">
      <c r="A48" s="91" t="s">
        <v>216</v>
      </c>
      <c r="B48" s="92" t="s">
        <v>132</v>
      </c>
      <c r="C48" s="83"/>
      <c r="D48" s="93">
        <v>0</v>
      </c>
      <c r="E48" s="101"/>
      <c r="F48" s="81"/>
      <c r="G48" s="82"/>
      <c r="H48" s="78">
        <f t="shared" si="0"/>
        <v>0</v>
      </c>
      <c r="I48" s="79">
        <f t="shared" si="1"/>
        <v>0</v>
      </c>
      <c r="J48" s="79">
        <f t="shared" si="2"/>
        <v>0</v>
      </c>
      <c r="K48" s="79">
        <f t="shared" si="3"/>
        <v>0</v>
      </c>
      <c r="L48" s="79">
        <f t="shared" si="4"/>
        <v>0</v>
      </c>
    </row>
    <row r="49" spans="1:12" s="75" customFormat="1" ht="24">
      <c r="A49" s="89" t="s">
        <v>217</v>
      </c>
      <c r="B49" s="103" t="s">
        <v>119</v>
      </c>
      <c r="C49" s="83" t="s">
        <v>355</v>
      </c>
      <c r="D49" s="96">
        <v>35.02</v>
      </c>
      <c r="E49" s="101">
        <v>25.98</v>
      </c>
      <c r="F49" s="81"/>
      <c r="G49" s="82"/>
      <c r="H49" s="78">
        <f t="shared" si="0"/>
        <v>0</v>
      </c>
      <c r="I49" s="79">
        <f t="shared" si="1"/>
        <v>909.8199999999999</v>
      </c>
      <c r="J49" s="79">
        <f t="shared" si="2"/>
        <v>0</v>
      </c>
      <c r="K49" s="79">
        <f t="shared" si="3"/>
        <v>0</v>
      </c>
      <c r="L49" s="79">
        <f t="shared" si="4"/>
        <v>0</v>
      </c>
    </row>
    <row r="50" spans="1:12" s="75" customFormat="1" ht="36">
      <c r="A50" s="89" t="s">
        <v>218</v>
      </c>
      <c r="B50" s="102" t="s">
        <v>120</v>
      </c>
      <c r="C50" s="83" t="s">
        <v>353</v>
      </c>
      <c r="D50" s="96">
        <v>94.86</v>
      </c>
      <c r="E50" s="101">
        <v>97.44</v>
      </c>
      <c r="F50" s="81"/>
      <c r="G50" s="82"/>
      <c r="H50" s="78">
        <f t="shared" si="0"/>
        <v>0</v>
      </c>
      <c r="I50" s="79">
        <f t="shared" si="1"/>
        <v>9243.16</v>
      </c>
      <c r="J50" s="79">
        <f t="shared" si="2"/>
        <v>0</v>
      </c>
      <c r="K50" s="79">
        <f t="shared" si="3"/>
        <v>0</v>
      </c>
      <c r="L50" s="79">
        <f t="shared" si="4"/>
        <v>0</v>
      </c>
    </row>
    <row r="51" spans="1:12" s="75" customFormat="1" ht="24">
      <c r="A51" s="89" t="s">
        <v>219</v>
      </c>
      <c r="B51" s="95" t="s">
        <v>121</v>
      </c>
      <c r="C51" s="83" t="s">
        <v>353</v>
      </c>
      <c r="D51" s="96">
        <v>9.38</v>
      </c>
      <c r="E51" s="101">
        <v>24.36</v>
      </c>
      <c r="F51" s="81"/>
      <c r="G51" s="82"/>
      <c r="H51" s="78">
        <f t="shared" si="0"/>
        <v>0</v>
      </c>
      <c r="I51" s="79">
        <f t="shared" si="1"/>
        <v>228.5</v>
      </c>
      <c r="J51" s="79">
        <f t="shared" si="2"/>
        <v>0</v>
      </c>
      <c r="K51" s="79">
        <f t="shared" si="3"/>
        <v>0</v>
      </c>
      <c r="L51" s="79">
        <f t="shared" si="4"/>
        <v>0</v>
      </c>
    </row>
    <row r="52" spans="1:12" s="75" customFormat="1" ht="24">
      <c r="A52" s="89" t="s">
        <v>220</v>
      </c>
      <c r="B52" s="95" t="s">
        <v>116</v>
      </c>
      <c r="C52" s="83" t="s">
        <v>353</v>
      </c>
      <c r="D52" s="96">
        <v>40.36</v>
      </c>
      <c r="E52" s="97">
        <v>24.36</v>
      </c>
      <c r="F52" s="81"/>
      <c r="G52" s="82"/>
      <c r="H52" s="78">
        <f t="shared" si="0"/>
        <v>0</v>
      </c>
      <c r="I52" s="79">
        <f t="shared" si="1"/>
        <v>983.17</v>
      </c>
      <c r="J52" s="79">
        <f t="shared" si="2"/>
        <v>0</v>
      </c>
      <c r="K52" s="79">
        <f t="shared" si="3"/>
        <v>0</v>
      </c>
      <c r="L52" s="79">
        <f t="shared" si="4"/>
        <v>0</v>
      </c>
    </row>
    <row r="53" spans="1:12" s="75" customFormat="1" ht="24">
      <c r="A53" s="89" t="s">
        <v>221</v>
      </c>
      <c r="B53" s="95" t="s">
        <v>133</v>
      </c>
      <c r="C53" s="83" t="s">
        <v>353</v>
      </c>
      <c r="D53" s="96">
        <v>38.82</v>
      </c>
      <c r="E53" s="97">
        <v>422.24</v>
      </c>
      <c r="F53" s="81"/>
      <c r="G53" s="82"/>
      <c r="H53" s="78">
        <f t="shared" si="0"/>
        <v>0</v>
      </c>
      <c r="I53" s="79">
        <f t="shared" si="1"/>
        <v>16391.359999999997</v>
      </c>
      <c r="J53" s="79">
        <f t="shared" si="2"/>
        <v>0</v>
      </c>
      <c r="K53" s="79">
        <f t="shared" si="3"/>
        <v>0</v>
      </c>
      <c r="L53" s="79">
        <f t="shared" si="4"/>
        <v>0</v>
      </c>
    </row>
    <row r="54" spans="1:12" s="75" customFormat="1" ht="12">
      <c r="A54" s="91" t="s">
        <v>222</v>
      </c>
      <c r="B54" s="92" t="s">
        <v>134</v>
      </c>
      <c r="C54" s="83"/>
      <c r="D54" s="93">
        <v>0</v>
      </c>
      <c r="E54" s="99"/>
      <c r="F54" s="81"/>
      <c r="G54" s="82"/>
      <c r="H54" s="78">
        <f t="shared" si="0"/>
        <v>0</v>
      </c>
      <c r="I54" s="79">
        <f t="shared" si="1"/>
        <v>0</v>
      </c>
      <c r="J54" s="79">
        <f t="shared" si="2"/>
        <v>0</v>
      </c>
      <c r="K54" s="79">
        <f t="shared" si="3"/>
        <v>0</v>
      </c>
      <c r="L54" s="79">
        <f t="shared" si="4"/>
        <v>0</v>
      </c>
    </row>
    <row r="55" spans="1:12" s="75" customFormat="1" ht="24">
      <c r="A55" s="89" t="s">
        <v>223</v>
      </c>
      <c r="B55" s="103" t="s">
        <v>119</v>
      </c>
      <c r="C55" s="83" t="s">
        <v>355</v>
      </c>
      <c r="D55" s="96">
        <v>35.02</v>
      </c>
      <c r="E55" s="101">
        <v>11.87</v>
      </c>
      <c r="F55" s="81">
        <v>4.28</v>
      </c>
      <c r="G55" s="82"/>
      <c r="H55" s="78">
        <f t="shared" si="0"/>
        <v>4.28</v>
      </c>
      <c r="I55" s="79">
        <f aca="true" t="shared" si="5" ref="I55:I81">E55*D55</f>
        <v>415.6874</v>
      </c>
      <c r="J55" s="79">
        <f aca="true" t="shared" si="6" ref="J55:J81">F55*D55</f>
        <v>149.8856</v>
      </c>
      <c r="K55" s="79">
        <f aca="true" t="shared" si="7" ref="K55:K81">D55*G55</f>
        <v>0</v>
      </c>
      <c r="L55" s="79">
        <f>K55+J55</f>
        <v>149.8856</v>
      </c>
    </row>
    <row r="56" spans="1:12" s="75" customFormat="1" ht="36">
      <c r="A56" s="89" t="s">
        <v>224</v>
      </c>
      <c r="B56" s="102" t="s">
        <v>120</v>
      </c>
      <c r="C56" s="83" t="s">
        <v>353</v>
      </c>
      <c r="D56" s="96">
        <v>94.86</v>
      </c>
      <c r="E56" s="101">
        <v>53.69</v>
      </c>
      <c r="F56" s="81">
        <v>26.8</v>
      </c>
      <c r="G56" s="82"/>
      <c r="H56" s="78">
        <f t="shared" si="0"/>
        <v>26.8</v>
      </c>
      <c r="I56" s="79">
        <f t="shared" si="5"/>
        <v>5093.033399999999</v>
      </c>
      <c r="J56" s="79">
        <f t="shared" si="6"/>
        <v>2542.248</v>
      </c>
      <c r="K56" s="79">
        <f t="shared" si="7"/>
        <v>0</v>
      </c>
      <c r="L56" s="79">
        <f t="shared" si="4"/>
        <v>2542.248</v>
      </c>
    </row>
    <row r="57" spans="1:12" s="75" customFormat="1" ht="24">
      <c r="A57" s="89" t="s">
        <v>225</v>
      </c>
      <c r="B57" s="95" t="s">
        <v>135</v>
      </c>
      <c r="C57" s="83" t="s">
        <v>353</v>
      </c>
      <c r="D57" s="96">
        <v>52.32</v>
      </c>
      <c r="E57" s="97">
        <v>225.6</v>
      </c>
      <c r="F57" s="81">
        <v>87.54</v>
      </c>
      <c r="G57" s="82"/>
      <c r="H57" s="78">
        <f t="shared" si="0"/>
        <v>87.54</v>
      </c>
      <c r="I57" s="79">
        <f t="shared" si="5"/>
        <v>11803.392</v>
      </c>
      <c r="J57" s="79">
        <f t="shared" si="6"/>
        <v>4580.0928</v>
      </c>
      <c r="K57" s="79">
        <f t="shared" si="7"/>
        <v>0</v>
      </c>
      <c r="L57" s="79">
        <f>K57+J57</f>
        <v>4580.0928</v>
      </c>
    </row>
    <row r="58" spans="1:12" s="75" customFormat="1" ht="48">
      <c r="A58" s="89" t="s">
        <v>226</v>
      </c>
      <c r="B58" s="95" t="s">
        <v>126</v>
      </c>
      <c r="C58" s="83" t="s">
        <v>358</v>
      </c>
      <c r="D58" s="96">
        <v>2744.59</v>
      </c>
      <c r="E58" s="101">
        <v>4.88</v>
      </c>
      <c r="F58" s="81">
        <v>5.82</v>
      </c>
      <c r="G58" s="82"/>
      <c r="H58" s="78">
        <f t="shared" si="0"/>
        <v>5.82</v>
      </c>
      <c r="I58" s="79">
        <f t="shared" si="5"/>
        <v>13393.5992</v>
      </c>
      <c r="J58" s="79">
        <f t="shared" si="6"/>
        <v>15973.513800000002</v>
      </c>
      <c r="K58" s="79">
        <f t="shared" si="7"/>
        <v>0</v>
      </c>
      <c r="L58" s="79">
        <f>K58+J58</f>
        <v>15973.513800000002</v>
      </c>
    </row>
    <row r="59" spans="1:12" s="75" customFormat="1" ht="60">
      <c r="A59" s="89" t="s">
        <v>227</v>
      </c>
      <c r="B59" s="95" t="s">
        <v>136</v>
      </c>
      <c r="C59" s="83" t="s">
        <v>355</v>
      </c>
      <c r="D59" s="96">
        <v>97.34</v>
      </c>
      <c r="E59" s="101">
        <v>36</v>
      </c>
      <c r="F59" s="81">
        <v>13.68</v>
      </c>
      <c r="G59" s="82"/>
      <c r="H59" s="78">
        <f t="shared" si="0"/>
        <v>13.68</v>
      </c>
      <c r="I59" s="79">
        <f t="shared" si="5"/>
        <v>3504.2400000000002</v>
      </c>
      <c r="J59" s="79">
        <f t="shared" si="6"/>
        <v>1331.6112</v>
      </c>
      <c r="K59" s="79">
        <f t="shared" si="7"/>
        <v>0</v>
      </c>
      <c r="L59" s="79">
        <f>K59+J59</f>
        <v>1331.6112</v>
      </c>
    </row>
    <row r="60" spans="1:12" s="75" customFormat="1" ht="24">
      <c r="A60" s="89" t="s">
        <v>228</v>
      </c>
      <c r="B60" s="95" t="s">
        <v>121</v>
      </c>
      <c r="C60" s="83" t="s">
        <v>353</v>
      </c>
      <c r="D60" s="96">
        <v>9.38</v>
      </c>
      <c r="E60" s="101">
        <v>451.2</v>
      </c>
      <c r="F60" s="81">
        <v>91.7</v>
      </c>
      <c r="G60" s="82"/>
      <c r="H60" s="78">
        <f t="shared" si="0"/>
        <v>91.7</v>
      </c>
      <c r="I60" s="79">
        <f t="shared" si="5"/>
        <v>4232.256</v>
      </c>
      <c r="J60" s="79">
        <f t="shared" si="6"/>
        <v>860.1460000000001</v>
      </c>
      <c r="K60" s="79">
        <f t="shared" si="7"/>
        <v>0</v>
      </c>
      <c r="L60" s="79">
        <f>K60+J60</f>
        <v>860.1460000000001</v>
      </c>
    </row>
    <row r="61" spans="1:12" s="75" customFormat="1" ht="24">
      <c r="A61" s="89" t="s">
        <v>229</v>
      </c>
      <c r="B61" s="95" t="s">
        <v>116</v>
      </c>
      <c r="C61" s="83" t="s">
        <v>353</v>
      </c>
      <c r="D61" s="96">
        <v>40.36</v>
      </c>
      <c r="E61" s="101">
        <v>451.2</v>
      </c>
      <c r="F61" s="81">
        <v>91.7</v>
      </c>
      <c r="G61" s="82"/>
      <c r="H61" s="78">
        <f t="shared" si="0"/>
        <v>91.7</v>
      </c>
      <c r="I61" s="79">
        <f t="shared" si="5"/>
        <v>18210.432</v>
      </c>
      <c r="J61" s="79">
        <f t="shared" si="6"/>
        <v>3701.012</v>
      </c>
      <c r="K61" s="79">
        <f t="shared" si="7"/>
        <v>0</v>
      </c>
      <c r="L61" s="79">
        <f aca="true" t="shared" si="8" ref="L61:L124">K61+J61</f>
        <v>3701.012</v>
      </c>
    </row>
    <row r="62" spans="1:12" s="75" customFormat="1" ht="24">
      <c r="A62" s="89" t="s">
        <v>230</v>
      </c>
      <c r="B62" s="95" t="s">
        <v>137</v>
      </c>
      <c r="C62" s="83" t="s">
        <v>353</v>
      </c>
      <c r="D62" s="96">
        <v>119.38</v>
      </c>
      <c r="E62" s="97">
        <v>100</v>
      </c>
      <c r="F62" s="81">
        <v>44</v>
      </c>
      <c r="G62" s="82"/>
      <c r="H62" s="78">
        <f t="shared" si="0"/>
        <v>44</v>
      </c>
      <c r="I62" s="79">
        <f t="shared" si="5"/>
        <v>11938</v>
      </c>
      <c r="J62" s="79">
        <f t="shared" si="6"/>
        <v>5252.719999999999</v>
      </c>
      <c r="K62" s="79">
        <f t="shared" si="7"/>
        <v>0</v>
      </c>
      <c r="L62" s="79">
        <f t="shared" si="8"/>
        <v>5252.719999999999</v>
      </c>
    </row>
    <row r="63" spans="1:12" s="75" customFormat="1" ht="36">
      <c r="A63" s="89" t="s">
        <v>231</v>
      </c>
      <c r="B63" s="95" t="s">
        <v>138</v>
      </c>
      <c r="C63" s="83" t="s">
        <v>353</v>
      </c>
      <c r="D63" s="96">
        <v>76.5</v>
      </c>
      <c r="E63" s="97">
        <v>100</v>
      </c>
      <c r="F63" s="81"/>
      <c r="G63" s="82"/>
      <c r="H63" s="78">
        <f t="shared" si="0"/>
        <v>0</v>
      </c>
      <c r="I63" s="79">
        <f t="shared" si="5"/>
        <v>7650</v>
      </c>
      <c r="J63" s="79">
        <f t="shared" si="6"/>
        <v>0</v>
      </c>
      <c r="K63" s="79">
        <f t="shared" si="7"/>
        <v>0</v>
      </c>
      <c r="L63" s="79">
        <f t="shared" si="8"/>
        <v>0</v>
      </c>
    </row>
    <row r="64" spans="1:12" s="75" customFormat="1" ht="24">
      <c r="A64" s="89" t="s">
        <v>232</v>
      </c>
      <c r="B64" s="95" t="s">
        <v>139</v>
      </c>
      <c r="C64" s="83" t="s">
        <v>353</v>
      </c>
      <c r="D64" s="96">
        <v>46.36</v>
      </c>
      <c r="E64" s="97">
        <v>100</v>
      </c>
      <c r="F64" s="81"/>
      <c r="G64" s="82">
        <v>40</v>
      </c>
      <c r="H64" s="78">
        <f t="shared" si="0"/>
        <v>40</v>
      </c>
      <c r="I64" s="79">
        <f t="shared" si="5"/>
        <v>4636</v>
      </c>
      <c r="J64" s="79">
        <f t="shared" si="6"/>
        <v>0</v>
      </c>
      <c r="K64" s="79">
        <f t="shared" si="7"/>
        <v>1854.4</v>
      </c>
      <c r="L64" s="79">
        <f t="shared" si="8"/>
        <v>1854.4</v>
      </c>
    </row>
    <row r="65" spans="1:12" s="75" customFormat="1" ht="36">
      <c r="A65" s="89" t="s">
        <v>233</v>
      </c>
      <c r="B65" s="103" t="s">
        <v>140</v>
      </c>
      <c r="C65" s="83" t="s">
        <v>357</v>
      </c>
      <c r="D65" s="104">
        <v>6.15</v>
      </c>
      <c r="E65" s="105">
        <v>100</v>
      </c>
      <c r="F65" s="81"/>
      <c r="G65" s="82"/>
      <c r="H65" s="78">
        <f t="shared" si="0"/>
        <v>0</v>
      </c>
      <c r="I65" s="79">
        <f t="shared" si="5"/>
        <v>615</v>
      </c>
      <c r="J65" s="79">
        <f t="shared" si="6"/>
        <v>0</v>
      </c>
      <c r="K65" s="79">
        <f t="shared" si="7"/>
        <v>0</v>
      </c>
      <c r="L65" s="79">
        <f t="shared" si="8"/>
        <v>0</v>
      </c>
    </row>
    <row r="66" spans="1:12" s="75" customFormat="1" ht="36">
      <c r="A66" s="89" t="s">
        <v>234</v>
      </c>
      <c r="B66" s="95" t="s">
        <v>141</v>
      </c>
      <c r="C66" s="83" t="s">
        <v>356</v>
      </c>
      <c r="D66" s="96">
        <v>118.38</v>
      </c>
      <c r="E66" s="101">
        <v>10</v>
      </c>
      <c r="F66" s="81"/>
      <c r="G66" s="82"/>
      <c r="H66" s="78">
        <f t="shared" si="0"/>
        <v>0</v>
      </c>
      <c r="I66" s="79">
        <f t="shared" si="5"/>
        <v>1183.8</v>
      </c>
      <c r="J66" s="79">
        <f t="shared" si="6"/>
        <v>0</v>
      </c>
      <c r="K66" s="79">
        <f t="shared" si="7"/>
        <v>0</v>
      </c>
      <c r="L66" s="79">
        <f t="shared" si="8"/>
        <v>0</v>
      </c>
    </row>
    <row r="67" spans="1:12" s="75" customFormat="1" ht="48">
      <c r="A67" s="89" t="s">
        <v>235</v>
      </c>
      <c r="B67" s="95" t="s">
        <v>142</v>
      </c>
      <c r="C67" s="83" t="s">
        <v>360</v>
      </c>
      <c r="D67" s="96">
        <v>100.9</v>
      </c>
      <c r="E67" s="101">
        <v>6</v>
      </c>
      <c r="F67" s="81"/>
      <c r="G67" s="82"/>
      <c r="H67" s="78">
        <f t="shared" si="0"/>
        <v>0</v>
      </c>
      <c r="I67" s="79">
        <f t="shared" si="5"/>
        <v>605.4000000000001</v>
      </c>
      <c r="J67" s="79">
        <f t="shared" si="6"/>
        <v>0</v>
      </c>
      <c r="K67" s="79">
        <f t="shared" si="7"/>
        <v>0</v>
      </c>
      <c r="L67" s="79">
        <f t="shared" si="8"/>
        <v>0</v>
      </c>
    </row>
    <row r="68" spans="1:12" s="75" customFormat="1" ht="48">
      <c r="A68" s="89" t="s">
        <v>236</v>
      </c>
      <c r="B68" s="95" t="s">
        <v>143</v>
      </c>
      <c r="C68" s="83" t="s">
        <v>359</v>
      </c>
      <c r="D68" s="96">
        <v>201.52</v>
      </c>
      <c r="E68" s="101">
        <v>10</v>
      </c>
      <c r="F68" s="81"/>
      <c r="G68" s="82"/>
      <c r="H68" s="78">
        <f t="shared" si="0"/>
        <v>0</v>
      </c>
      <c r="I68" s="79">
        <f t="shared" si="5"/>
        <v>2015.2</v>
      </c>
      <c r="J68" s="79">
        <f t="shared" si="6"/>
        <v>0</v>
      </c>
      <c r="K68" s="79">
        <f t="shared" si="7"/>
        <v>0</v>
      </c>
      <c r="L68" s="79">
        <f t="shared" si="8"/>
        <v>0</v>
      </c>
    </row>
    <row r="69" spans="1:12" s="75" customFormat="1" ht="36">
      <c r="A69" s="89" t="s">
        <v>237</v>
      </c>
      <c r="B69" s="95" t="s">
        <v>144</v>
      </c>
      <c r="C69" s="83" t="s">
        <v>356</v>
      </c>
      <c r="D69" s="96">
        <v>17.5</v>
      </c>
      <c r="E69" s="101">
        <v>6</v>
      </c>
      <c r="F69" s="81"/>
      <c r="G69" s="82"/>
      <c r="H69" s="78">
        <f t="shared" si="0"/>
        <v>0</v>
      </c>
      <c r="I69" s="79">
        <f t="shared" si="5"/>
        <v>105</v>
      </c>
      <c r="J69" s="79">
        <f t="shared" si="6"/>
        <v>0</v>
      </c>
      <c r="K69" s="79">
        <f t="shared" si="7"/>
        <v>0</v>
      </c>
      <c r="L69" s="79">
        <f t="shared" si="8"/>
        <v>0</v>
      </c>
    </row>
    <row r="70" spans="1:12" s="75" customFormat="1" ht="36">
      <c r="A70" s="89" t="s">
        <v>238</v>
      </c>
      <c r="B70" s="103" t="s">
        <v>145</v>
      </c>
      <c r="C70" s="83" t="s">
        <v>357</v>
      </c>
      <c r="D70" s="104">
        <v>13.74</v>
      </c>
      <c r="E70" s="80">
        <v>100</v>
      </c>
      <c r="F70" s="81"/>
      <c r="G70" s="82"/>
      <c r="H70" s="78">
        <f t="shared" si="0"/>
        <v>0</v>
      </c>
      <c r="I70" s="79">
        <f t="shared" si="5"/>
        <v>1374</v>
      </c>
      <c r="J70" s="79">
        <f t="shared" si="6"/>
        <v>0</v>
      </c>
      <c r="K70" s="79">
        <f t="shared" si="7"/>
        <v>0</v>
      </c>
      <c r="L70" s="79">
        <f t="shared" si="8"/>
        <v>0</v>
      </c>
    </row>
    <row r="71" spans="1:12" s="75" customFormat="1" ht="36">
      <c r="A71" s="89" t="s">
        <v>239</v>
      </c>
      <c r="B71" s="95" t="s">
        <v>146</v>
      </c>
      <c r="C71" s="83" t="s">
        <v>357</v>
      </c>
      <c r="D71" s="96">
        <v>25.17</v>
      </c>
      <c r="E71" s="101">
        <v>30</v>
      </c>
      <c r="F71" s="81"/>
      <c r="G71" s="82"/>
      <c r="H71" s="78">
        <f t="shared" si="0"/>
        <v>0</v>
      </c>
      <c r="I71" s="79">
        <f t="shared" si="5"/>
        <v>755.1</v>
      </c>
      <c r="J71" s="79">
        <f t="shared" si="6"/>
        <v>0</v>
      </c>
      <c r="K71" s="79">
        <f t="shared" si="7"/>
        <v>0</v>
      </c>
      <c r="L71" s="79">
        <f t="shared" si="8"/>
        <v>0</v>
      </c>
    </row>
    <row r="72" spans="1:12" s="75" customFormat="1" ht="48">
      <c r="A72" s="89" t="s">
        <v>240</v>
      </c>
      <c r="B72" s="102" t="s">
        <v>147</v>
      </c>
      <c r="C72" s="83" t="s">
        <v>357</v>
      </c>
      <c r="D72" s="96">
        <v>33.7</v>
      </c>
      <c r="E72" s="101">
        <v>40</v>
      </c>
      <c r="F72" s="81"/>
      <c r="G72" s="82"/>
      <c r="H72" s="78">
        <f t="shared" si="0"/>
        <v>0</v>
      </c>
      <c r="I72" s="79">
        <f t="shared" si="5"/>
        <v>1348</v>
      </c>
      <c r="J72" s="79">
        <f t="shared" si="6"/>
        <v>0</v>
      </c>
      <c r="K72" s="79">
        <f t="shared" si="7"/>
        <v>0</v>
      </c>
      <c r="L72" s="79">
        <f t="shared" si="8"/>
        <v>0</v>
      </c>
    </row>
    <row r="73" spans="1:12" s="75" customFormat="1" ht="36">
      <c r="A73" s="89" t="s">
        <v>241</v>
      </c>
      <c r="B73" s="95" t="s">
        <v>148</v>
      </c>
      <c r="C73" s="83" t="s">
        <v>356</v>
      </c>
      <c r="D73" s="96">
        <v>69.37</v>
      </c>
      <c r="E73" s="101">
        <v>12</v>
      </c>
      <c r="F73" s="81"/>
      <c r="G73" s="82"/>
      <c r="H73" s="78">
        <f t="shared" si="0"/>
        <v>0</v>
      </c>
      <c r="I73" s="79">
        <f t="shared" si="5"/>
        <v>832.44</v>
      </c>
      <c r="J73" s="79">
        <f t="shared" si="6"/>
        <v>0</v>
      </c>
      <c r="K73" s="79">
        <f t="shared" si="7"/>
        <v>0</v>
      </c>
      <c r="L73" s="79">
        <f t="shared" si="8"/>
        <v>0</v>
      </c>
    </row>
    <row r="74" spans="1:12" s="75" customFormat="1" ht="48">
      <c r="A74" s="89" t="s">
        <v>242</v>
      </c>
      <c r="B74" s="95" t="s">
        <v>149</v>
      </c>
      <c r="C74" s="83" t="s">
        <v>356</v>
      </c>
      <c r="D74" s="96">
        <v>90.03</v>
      </c>
      <c r="E74" s="101">
        <v>4</v>
      </c>
      <c r="F74" s="81"/>
      <c r="G74" s="82"/>
      <c r="H74" s="78">
        <f aca="true" t="shared" si="9" ref="H74:H137">G74+F74</f>
        <v>0</v>
      </c>
      <c r="I74" s="79">
        <f t="shared" si="5"/>
        <v>360.12</v>
      </c>
      <c r="J74" s="79">
        <f t="shared" si="6"/>
        <v>0</v>
      </c>
      <c r="K74" s="79">
        <f t="shared" si="7"/>
        <v>0</v>
      </c>
      <c r="L74" s="79">
        <f t="shared" si="8"/>
        <v>0</v>
      </c>
    </row>
    <row r="75" spans="1:12" s="75" customFormat="1" ht="36">
      <c r="A75" s="89" t="s">
        <v>243</v>
      </c>
      <c r="B75" s="95" t="s">
        <v>150</v>
      </c>
      <c r="C75" s="83" t="s">
        <v>356</v>
      </c>
      <c r="D75" s="96">
        <v>94.92</v>
      </c>
      <c r="E75" s="101">
        <v>4</v>
      </c>
      <c r="F75" s="81"/>
      <c r="G75" s="82"/>
      <c r="H75" s="78">
        <f t="shared" si="9"/>
        <v>0</v>
      </c>
      <c r="I75" s="79">
        <f t="shared" si="5"/>
        <v>379.68</v>
      </c>
      <c r="J75" s="79">
        <f t="shared" si="6"/>
        <v>0</v>
      </c>
      <c r="K75" s="79">
        <f t="shared" si="7"/>
        <v>0</v>
      </c>
      <c r="L75" s="79">
        <f t="shared" si="8"/>
        <v>0</v>
      </c>
    </row>
    <row r="76" spans="1:12" s="75" customFormat="1" ht="36">
      <c r="A76" s="89" t="s">
        <v>244</v>
      </c>
      <c r="B76" s="102" t="s">
        <v>151</v>
      </c>
      <c r="C76" s="83" t="s">
        <v>356</v>
      </c>
      <c r="D76" s="96">
        <v>100.88</v>
      </c>
      <c r="E76" s="101">
        <v>4</v>
      </c>
      <c r="F76" s="81"/>
      <c r="G76" s="82"/>
      <c r="H76" s="78">
        <f t="shared" si="9"/>
        <v>0</v>
      </c>
      <c r="I76" s="79">
        <f t="shared" si="5"/>
        <v>403.52</v>
      </c>
      <c r="J76" s="79">
        <f t="shared" si="6"/>
        <v>0</v>
      </c>
      <c r="K76" s="79">
        <f t="shared" si="7"/>
        <v>0</v>
      </c>
      <c r="L76" s="79">
        <f t="shared" si="8"/>
        <v>0</v>
      </c>
    </row>
    <row r="77" spans="1:12" s="75" customFormat="1" ht="36">
      <c r="A77" s="89" t="s">
        <v>245</v>
      </c>
      <c r="B77" s="95" t="s">
        <v>152</v>
      </c>
      <c r="C77" s="83" t="s">
        <v>356</v>
      </c>
      <c r="D77" s="96">
        <v>134.22</v>
      </c>
      <c r="E77" s="101">
        <v>4</v>
      </c>
      <c r="F77" s="81"/>
      <c r="G77" s="82"/>
      <c r="H77" s="78">
        <f t="shared" si="9"/>
        <v>0</v>
      </c>
      <c r="I77" s="79">
        <f t="shared" si="5"/>
        <v>536.88</v>
      </c>
      <c r="J77" s="79">
        <f t="shared" si="6"/>
        <v>0</v>
      </c>
      <c r="K77" s="79">
        <f t="shared" si="7"/>
        <v>0</v>
      </c>
      <c r="L77" s="79">
        <f t="shared" si="8"/>
        <v>0</v>
      </c>
    </row>
    <row r="78" spans="1:12" s="75" customFormat="1" ht="48">
      <c r="A78" s="89" t="s">
        <v>246</v>
      </c>
      <c r="B78" s="95" t="s">
        <v>153</v>
      </c>
      <c r="C78" s="83" t="s">
        <v>356</v>
      </c>
      <c r="D78" s="96">
        <v>311.79</v>
      </c>
      <c r="E78" s="101">
        <v>4</v>
      </c>
      <c r="F78" s="81"/>
      <c r="G78" s="82"/>
      <c r="H78" s="78">
        <f t="shared" si="9"/>
        <v>0</v>
      </c>
      <c r="I78" s="79">
        <f t="shared" si="5"/>
        <v>1247.16</v>
      </c>
      <c r="J78" s="79">
        <f t="shared" si="6"/>
        <v>0</v>
      </c>
      <c r="K78" s="79">
        <f t="shared" si="7"/>
        <v>0</v>
      </c>
      <c r="L78" s="79">
        <f t="shared" si="8"/>
        <v>0</v>
      </c>
    </row>
    <row r="79" spans="1:12" s="75" customFormat="1" ht="36">
      <c r="A79" s="89" t="s">
        <v>247</v>
      </c>
      <c r="B79" s="102" t="s">
        <v>154</v>
      </c>
      <c r="C79" s="83" t="s">
        <v>356</v>
      </c>
      <c r="D79" s="96">
        <v>415.4</v>
      </c>
      <c r="E79" s="101">
        <v>4</v>
      </c>
      <c r="F79" s="81"/>
      <c r="G79" s="82"/>
      <c r="H79" s="78">
        <f t="shared" si="9"/>
        <v>0</v>
      </c>
      <c r="I79" s="79">
        <f t="shared" si="5"/>
        <v>1661.6</v>
      </c>
      <c r="J79" s="79">
        <f t="shared" si="6"/>
        <v>0</v>
      </c>
      <c r="K79" s="79">
        <f t="shared" si="7"/>
        <v>0</v>
      </c>
      <c r="L79" s="79">
        <f t="shared" si="8"/>
        <v>0</v>
      </c>
    </row>
    <row r="80" spans="1:12" s="75" customFormat="1" ht="36">
      <c r="A80" s="89" t="s">
        <v>248</v>
      </c>
      <c r="B80" s="95" t="s">
        <v>155</v>
      </c>
      <c r="C80" s="83" t="s">
        <v>356</v>
      </c>
      <c r="D80" s="96">
        <v>87.52</v>
      </c>
      <c r="E80" s="101">
        <v>2</v>
      </c>
      <c r="F80" s="81"/>
      <c r="G80" s="82"/>
      <c r="H80" s="78">
        <f t="shared" si="9"/>
        <v>0</v>
      </c>
      <c r="I80" s="79">
        <f t="shared" si="5"/>
        <v>175.04</v>
      </c>
      <c r="J80" s="79">
        <f t="shared" si="6"/>
        <v>0</v>
      </c>
      <c r="K80" s="79">
        <f t="shared" si="7"/>
        <v>0</v>
      </c>
      <c r="L80" s="79">
        <f t="shared" si="8"/>
        <v>0</v>
      </c>
    </row>
    <row r="81" spans="1:12" s="75" customFormat="1" ht="24">
      <c r="A81" s="89" t="s">
        <v>249</v>
      </c>
      <c r="B81" s="95" t="s">
        <v>156</v>
      </c>
      <c r="C81" s="83" t="s">
        <v>356</v>
      </c>
      <c r="D81" s="96">
        <v>177.44</v>
      </c>
      <c r="E81" s="101">
        <v>8</v>
      </c>
      <c r="F81" s="81"/>
      <c r="G81" s="82"/>
      <c r="H81" s="78">
        <f t="shared" si="9"/>
        <v>0</v>
      </c>
      <c r="I81" s="79">
        <f t="shared" si="5"/>
        <v>1419.52</v>
      </c>
      <c r="J81" s="79">
        <f t="shared" si="6"/>
        <v>0</v>
      </c>
      <c r="K81" s="79">
        <f t="shared" si="7"/>
        <v>0</v>
      </c>
      <c r="L81" s="79">
        <f t="shared" si="8"/>
        <v>0</v>
      </c>
    </row>
    <row r="82" spans="1:12" s="75" customFormat="1" ht="12">
      <c r="A82" s="106" t="s">
        <v>250</v>
      </c>
      <c r="B82" s="107" t="s">
        <v>157</v>
      </c>
      <c r="C82" s="83"/>
      <c r="D82" s="108">
        <v>0</v>
      </c>
      <c r="E82" s="109"/>
      <c r="F82" s="81"/>
      <c r="G82" s="82"/>
      <c r="H82" s="78">
        <f t="shared" si="9"/>
        <v>0</v>
      </c>
      <c r="I82" s="79">
        <f aca="true" t="shared" si="10" ref="I82:I122">ROUNDUP((E82*D82),2)</f>
        <v>0</v>
      </c>
      <c r="J82" s="79">
        <f aca="true" t="shared" si="11" ref="J82:J122">ROUNDUP((F82*D82),2)</f>
        <v>0</v>
      </c>
      <c r="K82" s="79">
        <f aca="true" t="shared" si="12" ref="K82:K122">ROUNDUP((D82*G82),2)</f>
        <v>0</v>
      </c>
      <c r="L82" s="79">
        <f t="shared" si="8"/>
        <v>0</v>
      </c>
    </row>
    <row r="83" spans="1:12" s="75" customFormat="1" ht="24">
      <c r="A83" s="110" t="s">
        <v>251</v>
      </c>
      <c r="B83" s="103" t="s">
        <v>158</v>
      </c>
      <c r="C83" s="83" t="s">
        <v>355</v>
      </c>
      <c r="D83" s="104">
        <v>35.02</v>
      </c>
      <c r="E83" s="80">
        <v>24</v>
      </c>
      <c r="F83" s="81"/>
      <c r="G83" s="82"/>
      <c r="H83" s="78">
        <f t="shared" si="9"/>
        <v>0</v>
      </c>
      <c r="I83" s="79">
        <f t="shared" si="10"/>
        <v>840.48</v>
      </c>
      <c r="J83" s="79">
        <f t="shared" si="11"/>
        <v>0</v>
      </c>
      <c r="K83" s="79">
        <f t="shared" si="12"/>
        <v>0</v>
      </c>
      <c r="L83" s="79">
        <f t="shared" si="8"/>
        <v>0</v>
      </c>
    </row>
    <row r="84" spans="1:12" s="75" customFormat="1" ht="24">
      <c r="A84" s="110" t="s">
        <v>252</v>
      </c>
      <c r="B84" s="95" t="s">
        <v>135</v>
      </c>
      <c r="C84" s="83" t="s">
        <v>353</v>
      </c>
      <c r="D84" s="96">
        <v>52.32</v>
      </c>
      <c r="E84" s="97">
        <v>36</v>
      </c>
      <c r="F84" s="81"/>
      <c r="G84" s="82"/>
      <c r="H84" s="78">
        <f t="shared" si="9"/>
        <v>0</v>
      </c>
      <c r="I84" s="79">
        <f t="shared" si="10"/>
        <v>1883.52</v>
      </c>
      <c r="J84" s="79">
        <f t="shared" si="11"/>
        <v>0</v>
      </c>
      <c r="K84" s="79">
        <f t="shared" si="12"/>
        <v>0</v>
      </c>
      <c r="L84" s="79">
        <f t="shared" si="8"/>
        <v>0</v>
      </c>
    </row>
    <row r="85" spans="1:12" s="75" customFormat="1" ht="24">
      <c r="A85" s="110" t="s">
        <v>253</v>
      </c>
      <c r="B85" s="95" t="s">
        <v>121</v>
      </c>
      <c r="C85" s="83" t="s">
        <v>353</v>
      </c>
      <c r="D85" s="96">
        <v>9.38</v>
      </c>
      <c r="E85" s="101">
        <v>36</v>
      </c>
      <c r="F85" s="81"/>
      <c r="G85" s="82"/>
      <c r="H85" s="78">
        <f t="shared" si="9"/>
        <v>0</v>
      </c>
      <c r="I85" s="79">
        <f t="shared" si="10"/>
        <v>337.68</v>
      </c>
      <c r="J85" s="79">
        <f t="shared" si="11"/>
        <v>0</v>
      </c>
      <c r="K85" s="79">
        <f t="shared" si="12"/>
        <v>0</v>
      </c>
      <c r="L85" s="79">
        <f t="shared" si="8"/>
        <v>0</v>
      </c>
    </row>
    <row r="86" spans="1:12" s="75" customFormat="1" ht="24">
      <c r="A86" s="110" t="s">
        <v>254</v>
      </c>
      <c r="B86" s="95" t="s">
        <v>116</v>
      </c>
      <c r="C86" s="83" t="s">
        <v>353</v>
      </c>
      <c r="D86" s="96">
        <v>40.36</v>
      </c>
      <c r="E86" s="101">
        <v>36</v>
      </c>
      <c r="F86" s="81"/>
      <c r="G86" s="82"/>
      <c r="H86" s="78">
        <f t="shared" si="9"/>
        <v>0</v>
      </c>
      <c r="I86" s="79">
        <f t="shared" si="10"/>
        <v>1452.96</v>
      </c>
      <c r="J86" s="79">
        <f t="shared" si="11"/>
        <v>0</v>
      </c>
      <c r="K86" s="79">
        <f t="shared" si="12"/>
        <v>0</v>
      </c>
      <c r="L86" s="79">
        <f t="shared" si="8"/>
        <v>0</v>
      </c>
    </row>
    <row r="87" spans="1:12" s="75" customFormat="1" ht="24">
      <c r="A87" s="110" t="s">
        <v>255</v>
      </c>
      <c r="B87" s="95" t="s">
        <v>137</v>
      </c>
      <c r="C87" s="83" t="s">
        <v>353</v>
      </c>
      <c r="D87" s="96">
        <v>119.38</v>
      </c>
      <c r="E87" s="97">
        <v>12</v>
      </c>
      <c r="F87" s="81"/>
      <c r="G87" s="82"/>
      <c r="H87" s="78">
        <f t="shared" si="9"/>
        <v>0</v>
      </c>
      <c r="I87" s="79">
        <f t="shared" si="10"/>
        <v>1432.56</v>
      </c>
      <c r="J87" s="79">
        <f t="shared" si="11"/>
        <v>0</v>
      </c>
      <c r="K87" s="79">
        <f t="shared" si="12"/>
        <v>0</v>
      </c>
      <c r="L87" s="79">
        <f t="shared" si="8"/>
        <v>0</v>
      </c>
    </row>
    <row r="88" spans="1:12" s="75" customFormat="1" ht="48">
      <c r="A88" s="110" t="s">
        <v>256</v>
      </c>
      <c r="B88" s="102" t="s">
        <v>147</v>
      </c>
      <c r="C88" s="83" t="s">
        <v>357</v>
      </c>
      <c r="D88" s="96">
        <v>33.7</v>
      </c>
      <c r="E88" s="101">
        <v>20</v>
      </c>
      <c r="F88" s="81"/>
      <c r="G88" s="82"/>
      <c r="H88" s="78">
        <f t="shared" si="9"/>
        <v>0</v>
      </c>
      <c r="I88" s="79">
        <f t="shared" si="10"/>
        <v>674</v>
      </c>
      <c r="J88" s="79">
        <f t="shared" si="11"/>
        <v>0</v>
      </c>
      <c r="K88" s="79">
        <f t="shared" si="12"/>
        <v>0</v>
      </c>
      <c r="L88" s="79">
        <f t="shared" si="8"/>
        <v>0</v>
      </c>
    </row>
    <row r="89" spans="1:12" s="75" customFormat="1" ht="12">
      <c r="A89" s="91" t="s">
        <v>257</v>
      </c>
      <c r="B89" s="92" t="s">
        <v>159</v>
      </c>
      <c r="C89" s="83"/>
      <c r="D89" s="104">
        <v>0</v>
      </c>
      <c r="E89" s="97"/>
      <c r="F89" s="81"/>
      <c r="G89" s="82"/>
      <c r="H89" s="78">
        <f t="shared" si="9"/>
        <v>0</v>
      </c>
      <c r="I89" s="79">
        <f t="shared" si="10"/>
        <v>0</v>
      </c>
      <c r="J89" s="79">
        <f t="shared" si="11"/>
        <v>0</v>
      </c>
      <c r="K89" s="79">
        <f t="shared" si="12"/>
        <v>0</v>
      </c>
      <c r="L89" s="79">
        <f t="shared" si="8"/>
        <v>0</v>
      </c>
    </row>
    <row r="90" spans="1:12" s="75" customFormat="1" ht="24">
      <c r="A90" s="89" t="s">
        <v>258</v>
      </c>
      <c r="B90" s="103" t="s">
        <v>158</v>
      </c>
      <c r="C90" s="83" t="s">
        <v>355</v>
      </c>
      <c r="D90" s="96">
        <v>35.02</v>
      </c>
      <c r="E90" s="101">
        <v>4.48</v>
      </c>
      <c r="F90" s="81">
        <v>3.22</v>
      </c>
      <c r="G90" s="82">
        <v>6.48</v>
      </c>
      <c r="H90" s="78">
        <f t="shared" si="9"/>
        <v>9.700000000000001</v>
      </c>
      <c r="I90" s="79">
        <f t="shared" si="10"/>
        <v>156.89</v>
      </c>
      <c r="J90" s="79">
        <f t="shared" si="11"/>
        <v>112.77000000000001</v>
      </c>
      <c r="K90" s="79">
        <f t="shared" si="12"/>
        <v>226.92999999999998</v>
      </c>
      <c r="L90" s="79">
        <f t="shared" si="8"/>
        <v>339.7</v>
      </c>
    </row>
    <row r="91" spans="1:12" s="75" customFormat="1" ht="48">
      <c r="A91" s="89" t="s">
        <v>259</v>
      </c>
      <c r="B91" s="95" t="s">
        <v>126</v>
      </c>
      <c r="C91" s="83" t="s">
        <v>358</v>
      </c>
      <c r="D91" s="96">
        <v>2744.59</v>
      </c>
      <c r="E91" s="101">
        <v>3.52</v>
      </c>
      <c r="F91" s="81">
        <v>2.83</v>
      </c>
      <c r="G91" s="82">
        <v>1.58</v>
      </c>
      <c r="H91" s="78">
        <f t="shared" si="9"/>
        <v>4.41</v>
      </c>
      <c r="I91" s="79">
        <f t="shared" si="10"/>
        <v>9660.960000000001</v>
      </c>
      <c r="J91" s="79">
        <f t="shared" si="11"/>
        <v>7767.1900000000005</v>
      </c>
      <c r="K91" s="79">
        <f t="shared" si="12"/>
        <v>4336.46</v>
      </c>
      <c r="L91" s="79">
        <f t="shared" si="8"/>
        <v>12103.650000000001</v>
      </c>
    </row>
    <row r="92" spans="1:12" s="75" customFormat="1" ht="36">
      <c r="A92" s="89" t="s">
        <v>260</v>
      </c>
      <c r="B92" s="102" t="s">
        <v>120</v>
      </c>
      <c r="C92" s="83" t="s">
        <v>353</v>
      </c>
      <c r="D92" s="96">
        <v>94.86</v>
      </c>
      <c r="E92" s="101">
        <v>19.6</v>
      </c>
      <c r="F92" s="81">
        <v>16.08</v>
      </c>
      <c r="G92" s="82">
        <v>19.05</v>
      </c>
      <c r="H92" s="78">
        <f t="shared" si="9"/>
        <v>35.129999999999995</v>
      </c>
      <c r="I92" s="79">
        <f t="shared" si="10"/>
        <v>1859.26</v>
      </c>
      <c r="J92" s="79">
        <f t="shared" si="11"/>
        <v>1525.35</v>
      </c>
      <c r="K92" s="79">
        <f t="shared" si="12"/>
        <v>1807.09</v>
      </c>
      <c r="L92" s="79">
        <f t="shared" si="8"/>
        <v>3332.4399999999996</v>
      </c>
    </row>
    <row r="93" spans="1:12" s="75" customFormat="1" ht="24">
      <c r="A93" s="89" t="s">
        <v>261</v>
      </c>
      <c r="B93" s="95" t="s">
        <v>135</v>
      </c>
      <c r="C93" s="83" t="s">
        <v>353</v>
      </c>
      <c r="D93" s="96">
        <v>52.32</v>
      </c>
      <c r="E93" s="97">
        <v>132</v>
      </c>
      <c r="F93" s="81">
        <v>63.01</v>
      </c>
      <c r="G93" s="82"/>
      <c r="H93" s="78">
        <f t="shared" si="9"/>
        <v>63.01</v>
      </c>
      <c r="I93" s="79">
        <f t="shared" si="10"/>
        <v>6906.24</v>
      </c>
      <c r="J93" s="79">
        <f t="shared" si="11"/>
        <v>3296.69</v>
      </c>
      <c r="K93" s="79">
        <f t="shared" si="12"/>
        <v>0</v>
      </c>
      <c r="L93" s="79">
        <f t="shared" si="8"/>
        <v>3296.69</v>
      </c>
    </row>
    <row r="94" spans="1:12" s="75" customFormat="1" ht="60">
      <c r="A94" s="89" t="s">
        <v>262</v>
      </c>
      <c r="B94" s="95" t="s">
        <v>136</v>
      </c>
      <c r="C94" s="83" t="s">
        <v>355</v>
      </c>
      <c r="D94" s="96">
        <v>97.34</v>
      </c>
      <c r="E94" s="101">
        <v>7.5</v>
      </c>
      <c r="F94" s="81">
        <v>4.18</v>
      </c>
      <c r="G94" s="82"/>
      <c r="H94" s="78">
        <f t="shared" si="9"/>
        <v>4.18</v>
      </c>
      <c r="I94" s="79">
        <f t="shared" si="10"/>
        <v>730.05</v>
      </c>
      <c r="J94" s="79">
        <f t="shared" si="11"/>
        <v>406.89</v>
      </c>
      <c r="K94" s="79">
        <f t="shared" si="12"/>
        <v>0</v>
      </c>
      <c r="L94" s="79">
        <f t="shared" si="8"/>
        <v>406.89</v>
      </c>
    </row>
    <row r="95" spans="1:12" s="75" customFormat="1" ht="24">
      <c r="A95" s="89" t="s">
        <v>263</v>
      </c>
      <c r="B95" s="95" t="s">
        <v>121</v>
      </c>
      <c r="C95" s="83" t="s">
        <v>353</v>
      </c>
      <c r="D95" s="96">
        <v>9.38</v>
      </c>
      <c r="E95" s="101">
        <v>216</v>
      </c>
      <c r="F95" s="81">
        <v>109.89</v>
      </c>
      <c r="G95" s="82">
        <v>103.42</v>
      </c>
      <c r="H95" s="78">
        <f t="shared" si="9"/>
        <v>213.31</v>
      </c>
      <c r="I95" s="79">
        <f t="shared" si="10"/>
        <v>2026.08</v>
      </c>
      <c r="J95" s="79">
        <f t="shared" si="11"/>
        <v>1030.77</v>
      </c>
      <c r="K95" s="79">
        <f t="shared" si="12"/>
        <v>970.08</v>
      </c>
      <c r="L95" s="79">
        <f t="shared" si="8"/>
        <v>2000.85</v>
      </c>
    </row>
    <row r="96" spans="1:12" s="75" customFormat="1" ht="24">
      <c r="A96" s="89" t="s">
        <v>264</v>
      </c>
      <c r="B96" s="95" t="s">
        <v>116</v>
      </c>
      <c r="C96" s="83" t="s">
        <v>353</v>
      </c>
      <c r="D96" s="96">
        <v>40.36</v>
      </c>
      <c r="E96" s="101">
        <v>216</v>
      </c>
      <c r="F96" s="81">
        <v>109.89</v>
      </c>
      <c r="G96" s="82">
        <v>103.42</v>
      </c>
      <c r="H96" s="78">
        <f t="shared" si="9"/>
        <v>213.31</v>
      </c>
      <c r="I96" s="79">
        <f t="shared" si="10"/>
        <v>8717.76</v>
      </c>
      <c r="J96" s="79">
        <f t="shared" si="11"/>
        <v>4435.17</v>
      </c>
      <c r="K96" s="79">
        <f t="shared" si="12"/>
        <v>4174.04</v>
      </c>
      <c r="L96" s="79">
        <f t="shared" si="8"/>
        <v>8609.21</v>
      </c>
    </row>
    <row r="97" spans="1:12" s="75" customFormat="1" ht="24">
      <c r="A97" s="89" t="s">
        <v>265</v>
      </c>
      <c r="B97" s="95" t="s">
        <v>137</v>
      </c>
      <c r="C97" s="83" t="s">
        <v>353</v>
      </c>
      <c r="D97" s="96">
        <v>119.38</v>
      </c>
      <c r="E97" s="97">
        <v>30</v>
      </c>
      <c r="F97" s="81">
        <v>34.68</v>
      </c>
      <c r="G97" s="82">
        <v>13.32</v>
      </c>
      <c r="H97" s="78">
        <f t="shared" si="9"/>
        <v>48</v>
      </c>
      <c r="I97" s="79">
        <f t="shared" si="10"/>
        <v>3581.4</v>
      </c>
      <c r="J97" s="79">
        <f t="shared" si="11"/>
        <v>4140.1</v>
      </c>
      <c r="K97" s="79">
        <f t="shared" si="12"/>
        <v>1590.15</v>
      </c>
      <c r="L97" s="79">
        <f t="shared" si="8"/>
        <v>5730.25</v>
      </c>
    </row>
    <row r="98" spans="1:12" s="75" customFormat="1" ht="36">
      <c r="A98" s="89" t="s">
        <v>266</v>
      </c>
      <c r="B98" s="95" t="s">
        <v>138</v>
      </c>
      <c r="C98" s="83" t="s">
        <v>353</v>
      </c>
      <c r="D98" s="96">
        <v>76.5</v>
      </c>
      <c r="E98" s="97">
        <v>30</v>
      </c>
      <c r="F98" s="81"/>
      <c r="G98" s="82"/>
      <c r="H98" s="78">
        <f t="shared" si="9"/>
        <v>0</v>
      </c>
      <c r="I98" s="79">
        <f t="shared" si="10"/>
        <v>2295</v>
      </c>
      <c r="J98" s="79">
        <f t="shared" si="11"/>
        <v>0</v>
      </c>
      <c r="K98" s="79">
        <f t="shared" si="12"/>
        <v>0</v>
      </c>
      <c r="L98" s="79">
        <f t="shared" si="8"/>
        <v>0</v>
      </c>
    </row>
    <row r="99" spans="1:12" s="75" customFormat="1" ht="24">
      <c r="A99" s="89" t="s">
        <v>267</v>
      </c>
      <c r="B99" s="95" t="s">
        <v>139</v>
      </c>
      <c r="C99" s="83" t="s">
        <v>353</v>
      </c>
      <c r="D99" s="96">
        <v>46.36</v>
      </c>
      <c r="E99" s="97">
        <v>30</v>
      </c>
      <c r="F99" s="81"/>
      <c r="G99" s="82"/>
      <c r="H99" s="78">
        <f t="shared" si="9"/>
        <v>0</v>
      </c>
      <c r="I99" s="79">
        <f t="shared" si="10"/>
        <v>1390.8</v>
      </c>
      <c r="J99" s="79">
        <f t="shared" si="11"/>
        <v>0</v>
      </c>
      <c r="K99" s="79">
        <f t="shared" si="12"/>
        <v>0</v>
      </c>
      <c r="L99" s="79">
        <f t="shared" si="8"/>
        <v>0</v>
      </c>
    </row>
    <row r="100" spans="1:12" s="75" customFormat="1" ht="36">
      <c r="A100" s="89" t="s">
        <v>268</v>
      </c>
      <c r="B100" s="95" t="s">
        <v>140</v>
      </c>
      <c r="C100" s="83" t="s">
        <v>357</v>
      </c>
      <c r="D100" s="96">
        <v>6.15</v>
      </c>
      <c r="E100" s="96">
        <v>150</v>
      </c>
      <c r="F100" s="81"/>
      <c r="G100" s="82"/>
      <c r="H100" s="78">
        <f t="shared" si="9"/>
        <v>0</v>
      </c>
      <c r="I100" s="79">
        <f t="shared" si="10"/>
        <v>922.5</v>
      </c>
      <c r="J100" s="79">
        <f t="shared" si="11"/>
        <v>0</v>
      </c>
      <c r="K100" s="79">
        <f t="shared" si="12"/>
        <v>0</v>
      </c>
      <c r="L100" s="79">
        <f t="shared" si="8"/>
        <v>0</v>
      </c>
    </row>
    <row r="101" spans="1:12" s="75" customFormat="1" ht="36">
      <c r="A101" s="89" t="s">
        <v>269</v>
      </c>
      <c r="B101" s="95" t="s">
        <v>141</v>
      </c>
      <c r="C101" s="83" t="s">
        <v>356</v>
      </c>
      <c r="D101" s="96">
        <v>118.38</v>
      </c>
      <c r="E101" s="96">
        <v>5</v>
      </c>
      <c r="F101" s="81"/>
      <c r="G101" s="82"/>
      <c r="H101" s="78">
        <f t="shared" si="9"/>
        <v>0</v>
      </c>
      <c r="I101" s="79">
        <f t="shared" si="10"/>
        <v>591.9</v>
      </c>
      <c r="J101" s="79">
        <f t="shared" si="11"/>
        <v>0</v>
      </c>
      <c r="K101" s="79">
        <f t="shared" si="12"/>
        <v>0</v>
      </c>
      <c r="L101" s="79">
        <f t="shared" si="8"/>
        <v>0</v>
      </c>
    </row>
    <row r="102" spans="1:12" s="75" customFormat="1" ht="48">
      <c r="A102" s="89" t="s">
        <v>270</v>
      </c>
      <c r="B102" s="95" t="s">
        <v>142</v>
      </c>
      <c r="C102" s="83" t="s">
        <v>360</v>
      </c>
      <c r="D102" s="96">
        <v>100.9</v>
      </c>
      <c r="E102" s="96">
        <v>2</v>
      </c>
      <c r="F102" s="81"/>
      <c r="G102" s="82"/>
      <c r="H102" s="78">
        <f t="shared" si="9"/>
        <v>0</v>
      </c>
      <c r="I102" s="79">
        <f t="shared" si="10"/>
        <v>201.8</v>
      </c>
      <c r="J102" s="79">
        <f t="shared" si="11"/>
        <v>0</v>
      </c>
      <c r="K102" s="79">
        <f t="shared" si="12"/>
        <v>0</v>
      </c>
      <c r="L102" s="79">
        <f t="shared" si="8"/>
        <v>0</v>
      </c>
    </row>
    <row r="103" spans="1:12" s="75" customFormat="1" ht="48">
      <c r="A103" s="89" t="s">
        <v>271</v>
      </c>
      <c r="B103" s="95" t="s">
        <v>143</v>
      </c>
      <c r="C103" s="83" t="s">
        <v>359</v>
      </c>
      <c r="D103" s="96">
        <v>201.52</v>
      </c>
      <c r="E103" s="96">
        <v>5</v>
      </c>
      <c r="F103" s="81"/>
      <c r="G103" s="82"/>
      <c r="H103" s="78">
        <f t="shared" si="9"/>
        <v>0</v>
      </c>
      <c r="I103" s="79">
        <f t="shared" si="10"/>
        <v>1007.6</v>
      </c>
      <c r="J103" s="79">
        <f t="shared" si="11"/>
        <v>0</v>
      </c>
      <c r="K103" s="79">
        <f t="shared" si="12"/>
        <v>0</v>
      </c>
      <c r="L103" s="79">
        <f t="shared" si="8"/>
        <v>0</v>
      </c>
    </row>
    <row r="104" spans="1:12" s="75" customFormat="1" ht="36">
      <c r="A104" s="89" t="s">
        <v>272</v>
      </c>
      <c r="B104" s="95" t="s">
        <v>144</v>
      </c>
      <c r="C104" s="83" t="s">
        <v>356</v>
      </c>
      <c r="D104" s="96">
        <v>17.5</v>
      </c>
      <c r="E104" s="96">
        <v>2</v>
      </c>
      <c r="F104" s="81"/>
      <c r="G104" s="82"/>
      <c r="H104" s="78">
        <f t="shared" si="9"/>
        <v>0</v>
      </c>
      <c r="I104" s="79">
        <f t="shared" si="10"/>
        <v>35</v>
      </c>
      <c r="J104" s="79">
        <f t="shared" si="11"/>
        <v>0</v>
      </c>
      <c r="K104" s="79">
        <f t="shared" si="12"/>
        <v>0</v>
      </c>
      <c r="L104" s="79">
        <f t="shared" si="8"/>
        <v>0</v>
      </c>
    </row>
    <row r="105" spans="1:12" s="75" customFormat="1" ht="36">
      <c r="A105" s="89" t="s">
        <v>273</v>
      </c>
      <c r="B105" s="95" t="s">
        <v>145</v>
      </c>
      <c r="C105" s="83" t="s">
        <v>357</v>
      </c>
      <c r="D105" s="96">
        <v>13.74</v>
      </c>
      <c r="E105" s="96">
        <v>100</v>
      </c>
      <c r="F105" s="81"/>
      <c r="G105" s="82"/>
      <c r="H105" s="78">
        <f t="shared" si="9"/>
        <v>0</v>
      </c>
      <c r="I105" s="79">
        <f t="shared" si="10"/>
        <v>1374</v>
      </c>
      <c r="J105" s="79">
        <f t="shared" si="11"/>
        <v>0</v>
      </c>
      <c r="K105" s="79">
        <f t="shared" si="12"/>
        <v>0</v>
      </c>
      <c r="L105" s="79">
        <f t="shared" si="8"/>
        <v>0</v>
      </c>
    </row>
    <row r="106" spans="1:12" s="75" customFormat="1" ht="36">
      <c r="A106" s="89" t="s">
        <v>274</v>
      </c>
      <c r="B106" s="95" t="s">
        <v>146</v>
      </c>
      <c r="C106" s="83" t="s">
        <v>357</v>
      </c>
      <c r="D106" s="96">
        <v>25.17</v>
      </c>
      <c r="E106" s="96">
        <v>30</v>
      </c>
      <c r="F106" s="81"/>
      <c r="G106" s="82"/>
      <c r="H106" s="78">
        <f t="shared" si="9"/>
        <v>0</v>
      </c>
      <c r="I106" s="79">
        <f t="shared" si="10"/>
        <v>755.1</v>
      </c>
      <c r="J106" s="79">
        <f t="shared" si="11"/>
        <v>0</v>
      </c>
      <c r="K106" s="79">
        <f t="shared" si="12"/>
        <v>0</v>
      </c>
      <c r="L106" s="79">
        <f t="shared" si="8"/>
        <v>0</v>
      </c>
    </row>
    <row r="107" spans="1:12" s="75" customFormat="1" ht="48">
      <c r="A107" s="89" t="s">
        <v>275</v>
      </c>
      <c r="B107" s="102" t="s">
        <v>147</v>
      </c>
      <c r="C107" s="83" t="s">
        <v>357</v>
      </c>
      <c r="D107" s="96">
        <v>33.7</v>
      </c>
      <c r="E107" s="96">
        <v>20</v>
      </c>
      <c r="F107" s="81"/>
      <c r="G107" s="82"/>
      <c r="H107" s="78">
        <f t="shared" si="9"/>
        <v>0</v>
      </c>
      <c r="I107" s="79">
        <f t="shared" si="10"/>
        <v>674</v>
      </c>
      <c r="J107" s="79">
        <f t="shared" si="11"/>
        <v>0</v>
      </c>
      <c r="K107" s="79">
        <f t="shared" si="12"/>
        <v>0</v>
      </c>
      <c r="L107" s="79">
        <f t="shared" si="8"/>
        <v>0</v>
      </c>
    </row>
    <row r="108" spans="1:12" s="75" customFormat="1" ht="36">
      <c r="A108" s="89" t="s">
        <v>276</v>
      </c>
      <c r="B108" s="95" t="s">
        <v>148</v>
      </c>
      <c r="C108" s="83" t="s">
        <v>356</v>
      </c>
      <c r="D108" s="96">
        <v>69.37</v>
      </c>
      <c r="E108" s="96">
        <v>4</v>
      </c>
      <c r="F108" s="81"/>
      <c r="G108" s="82"/>
      <c r="H108" s="78">
        <f t="shared" si="9"/>
        <v>0</v>
      </c>
      <c r="I108" s="79">
        <f t="shared" si="10"/>
        <v>277.48</v>
      </c>
      <c r="J108" s="79">
        <f t="shared" si="11"/>
        <v>0</v>
      </c>
      <c r="K108" s="79">
        <f t="shared" si="12"/>
        <v>0</v>
      </c>
      <c r="L108" s="79">
        <f t="shared" si="8"/>
        <v>0</v>
      </c>
    </row>
    <row r="109" spans="1:12" s="75" customFormat="1" ht="36">
      <c r="A109" s="89" t="s">
        <v>277</v>
      </c>
      <c r="B109" s="95" t="s">
        <v>160</v>
      </c>
      <c r="C109" s="83" t="s">
        <v>356</v>
      </c>
      <c r="D109" s="96">
        <v>90.03</v>
      </c>
      <c r="E109" s="96">
        <v>2</v>
      </c>
      <c r="F109" s="81"/>
      <c r="G109" s="82"/>
      <c r="H109" s="78">
        <f t="shared" si="9"/>
        <v>0</v>
      </c>
      <c r="I109" s="79">
        <f t="shared" si="10"/>
        <v>180.06</v>
      </c>
      <c r="J109" s="79">
        <f t="shared" si="11"/>
        <v>0</v>
      </c>
      <c r="K109" s="79">
        <f t="shared" si="12"/>
        <v>0</v>
      </c>
      <c r="L109" s="79">
        <f t="shared" si="8"/>
        <v>0</v>
      </c>
    </row>
    <row r="110" spans="1:12" s="75" customFormat="1" ht="36">
      <c r="A110" s="89" t="s">
        <v>278</v>
      </c>
      <c r="B110" s="95" t="s">
        <v>150</v>
      </c>
      <c r="C110" s="83" t="s">
        <v>356</v>
      </c>
      <c r="D110" s="96">
        <v>94.92</v>
      </c>
      <c r="E110" s="96">
        <v>4</v>
      </c>
      <c r="F110" s="81"/>
      <c r="G110" s="82"/>
      <c r="H110" s="78">
        <f t="shared" si="9"/>
        <v>0</v>
      </c>
      <c r="I110" s="79">
        <f t="shared" si="10"/>
        <v>379.68</v>
      </c>
      <c r="J110" s="79">
        <f t="shared" si="11"/>
        <v>0</v>
      </c>
      <c r="K110" s="79">
        <f t="shared" si="12"/>
        <v>0</v>
      </c>
      <c r="L110" s="79">
        <f t="shared" si="8"/>
        <v>0</v>
      </c>
    </row>
    <row r="111" spans="1:12" s="75" customFormat="1" ht="36">
      <c r="A111" s="89" t="s">
        <v>279</v>
      </c>
      <c r="B111" s="102" t="s">
        <v>151</v>
      </c>
      <c r="C111" s="83" t="s">
        <v>356</v>
      </c>
      <c r="D111" s="96">
        <v>100.88</v>
      </c>
      <c r="E111" s="96">
        <v>4</v>
      </c>
      <c r="F111" s="81"/>
      <c r="G111" s="82"/>
      <c r="H111" s="78">
        <f t="shared" si="9"/>
        <v>0</v>
      </c>
      <c r="I111" s="79">
        <f t="shared" si="10"/>
        <v>403.52</v>
      </c>
      <c r="J111" s="79">
        <f t="shared" si="11"/>
        <v>0</v>
      </c>
      <c r="K111" s="79">
        <f t="shared" si="12"/>
        <v>0</v>
      </c>
      <c r="L111" s="79">
        <f t="shared" si="8"/>
        <v>0</v>
      </c>
    </row>
    <row r="112" spans="1:12" s="75" customFormat="1" ht="36">
      <c r="A112" s="89" t="s">
        <v>280</v>
      </c>
      <c r="B112" s="95" t="s">
        <v>152</v>
      </c>
      <c r="C112" s="83" t="s">
        <v>356</v>
      </c>
      <c r="D112" s="96">
        <v>134.22</v>
      </c>
      <c r="E112" s="96">
        <v>4</v>
      </c>
      <c r="F112" s="81"/>
      <c r="G112" s="82"/>
      <c r="H112" s="78">
        <f t="shared" si="9"/>
        <v>0</v>
      </c>
      <c r="I112" s="79">
        <f t="shared" si="10"/>
        <v>536.88</v>
      </c>
      <c r="J112" s="79">
        <f t="shared" si="11"/>
        <v>0</v>
      </c>
      <c r="K112" s="79">
        <f t="shared" si="12"/>
        <v>0</v>
      </c>
      <c r="L112" s="79">
        <f t="shared" si="8"/>
        <v>0</v>
      </c>
    </row>
    <row r="113" spans="1:12" s="75" customFormat="1" ht="48">
      <c r="A113" s="89" t="s">
        <v>281</v>
      </c>
      <c r="B113" s="95" t="s">
        <v>153</v>
      </c>
      <c r="C113" s="83" t="s">
        <v>356</v>
      </c>
      <c r="D113" s="96">
        <v>311.79</v>
      </c>
      <c r="E113" s="96">
        <v>2</v>
      </c>
      <c r="F113" s="81"/>
      <c r="G113" s="82"/>
      <c r="H113" s="78">
        <f t="shared" si="9"/>
        <v>0</v>
      </c>
      <c r="I113" s="79">
        <f t="shared" si="10"/>
        <v>623.58</v>
      </c>
      <c r="J113" s="79">
        <f t="shared" si="11"/>
        <v>0</v>
      </c>
      <c r="K113" s="79">
        <f t="shared" si="12"/>
        <v>0</v>
      </c>
      <c r="L113" s="79">
        <f t="shared" si="8"/>
        <v>0</v>
      </c>
    </row>
    <row r="114" spans="1:12" s="75" customFormat="1" ht="36">
      <c r="A114" s="89" t="s">
        <v>282</v>
      </c>
      <c r="B114" s="102" t="s">
        <v>154</v>
      </c>
      <c r="C114" s="83" t="s">
        <v>356</v>
      </c>
      <c r="D114" s="96">
        <v>415.4</v>
      </c>
      <c r="E114" s="96">
        <v>2</v>
      </c>
      <c r="F114" s="81"/>
      <c r="G114" s="82"/>
      <c r="H114" s="78">
        <f t="shared" si="9"/>
        <v>0</v>
      </c>
      <c r="I114" s="79">
        <f t="shared" si="10"/>
        <v>830.8</v>
      </c>
      <c r="J114" s="79">
        <f t="shared" si="11"/>
        <v>0</v>
      </c>
      <c r="K114" s="79">
        <f t="shared" si="12"/>
        <v>0</v>
      </c>
      <c r="L114" s="79">
        <f t="shared" si="8"/>
        <v>0</v>
      </c>
    </row>
    <row r="115" spans="1:12" s="75" customFormat="1" ht="24">
      <c r="A115" s="89" t="s">
        <v>283</v>
      </c>
      <c r="B115" s="95" t="s">
        <v>156</v>
      </c>
      <c r="C115" s="83" t="s">
        <v>356</v>
      </c>
      <c r="D115" s="96">
        <v>177.44</v>
      </c>
      <c r="E115" s="96">
        <v>1</v>
      </c>
      <c r="F115" s="81"/>
      <c r="G115" s="82"/>
      <c r="H115" s="78">
        <f t="shared" si="9"/>
        <v>0</v>
      </c>
      <c r="I115" s="79">
        <f t="shared" si="10"/>
        <v>177.44</v>
      </c>
      <c r="J115" s="79">
        <f t="shared" si="11"/>
        <v>0</v>
      </c>
      <c r="K115" s="79">
        <f t="shared" si="12"/>
        <v>0</v>
      </c>
      <c r="L115" s="79">
        <f t="shared" si="8"/>
        <v>0</v>
      </c>
    </row>
    <row r="116" spans="1:12" s="75" customFormat="1" ht="36">
      <c r="A116" s="89" t="s">
        <v>284</v>
      </c>
      <c r="B116" s="95" t="s">
        <v>155</v>
      </c>
      <c r="C116" s="83" t="s">
        <v>356</v>
      </c>
      <c r="D116" s="96">
        <v>87.52</v>
      </c>
      <c r="E116" s="96">
        <v>2</v>
      </c>
      <c r="F116" s="81"/>
      <c r="G116" s="82"/>
      <c r="H116" s="78">
        <f t="shared" si="9"/>
        <v>0</v>
      </c>
      <c r="I116" s="79">
        <f t="shared" si="10"/>
        <v>175.04</v>
      </c>
      <c r="J116" s="79">
        <f t="shared" si="11"/>
        <v>0</v>
      </c>
      <c r="K116" s="79">
        <f t="shared" si="12"/>
        <v>0</v>
      </c>
      <c r="L116" s="79">
        <f t="shared" si="8"/>
        <v>0</v>
      </c>
    </row>
    <row r="117" spans="1:12" s="75" customFormat="1" ht="24">
      <c r="A117" s="89" t="s">
        <v>285</v>
      </c>
      <c r="B117" s="95" t="s">
        <v>161</v>
      </c>
      <c r="C117" s="83" t="s">
        <v>356</v>
      </c>
      <c r="D117" s="96">
        <v>942.96</v>
      </c>
      <c r="E117" s="96">
        <v>1</v>
      </c>
      <c r="F117" s="81"/>
      <c r="G117" s="82"/>
      <c r="H117" s="78">
        <f t="shared" si="9"/>
        <v>0</v>
      </c>
      <c r="I117" s="79">
        <f t="shared" si="10"/>
        <v>942.96</v>
      </c>
      <c r="J117" s="79">
        <f t="shared" si="11"/>
        <v>0</v>
      </c>
      <c r="K117" s="79">
        <f t="shared" si="12"/>
        <v>0</v>
      </c>
      <c r="L117" s="79">
        <f t="shared" si="8"/>
        <v>0</v>
      </c>
    </row>
    <row r="118" spans="1:12" s="75" customFormat="1" ht="12">
      <c r="A118" s="91" t="s">
        <v>286</v>
      </c>
      <c r="B118" s="107" t="s">
        <v>157</v>
      </c>
      <c r="C118" s="83"/>
      <c r="D118" s="93">
        <v>0</v>
      </c>
      <c r="E118" s="97"/>
      <c r="F118" s="81"/>
      <c r="G118" s="82"/>
      <c r="H118" s="78">
        <f t="shared" si="9"/>
        <v>0</v>
      </c>
      <c r="I118" s="79">
        <f t="shared" si="10"/>
        <v>0</v>
      </c>
      <c r="J118" s="79">
        <f t="shared" si="11"/>
        <v>0</v>
      </c>
      <c r="K118" s="79">
        <f t="shared" si="12"/>
        <v>0</v>
      </c>
      <c r="L118" s="79">
        <f t="shared" si="8"/>
        <v>0</v>
      </c>
    </row>
    <row r="119" spans="1:12" s="75" customFormat="1" ht="24">
      <c r="A119" s="89" t="s">
        <v>287</v>
      </c>
      <c r="B119" s="103" t="s">
        <v>158</v>
      </c>
      <c r="C119" s="83" t="s">
        <v>355</v>
      </c>
      <c r="D119" s="96">
        <v>35.02</v>
      </c>
      <c r="E119" s="101">
        <v>6</v>
      </c>
      <c r="F119" s="81"/>
      <c r="G119" s="82"/>
      <c r="H119" s="78">
        <f t="shared" si="9"/>
        <v>0</v>
      </c>
      <c r="I119" s="79">
        <f t="shared" si="10"/>
        <v>210.12</v>
      </c>
      <c r="J119" s="79">
        <f t="shared" si="11"/>
        <v>0</v>
      </c>
      <c r="K119" s="79">
        <f t="shared" si="12"/>
        <v>0</v>
      </c>
      <c r="L119" s="79">
        <f t="shared" si="8"/>
        <v>0</v>
      </c>
    </row>
    <row r="120" spans="1:12" s="75" customFormat="1" ht="24">
      <c r="A120" s="89" t="s">
        <v>288</v>
      </c>
      <c r="B120" s="95" t="s">
        <v>135</v>
      </c>
      <c r="C120" s="83" t="s">
        <v>353</v>
      </c>
      <c r="D120" s="96">
        <v>52.32</v>
      </c>
      <c r="E120" s="97">
        <v>14</v>
      </c>
      <c r="F120" s="81"/>
      <c r="G120" s="82"/>
      <c r="H120" s="78">
        <f t="shared" si="9"/>
        <v>0</v>
      </c>
      <c r="I120" s="79">
        <f t="shared" si="10"/>
        <v>732.48</v>
      </c>
      <c r="J120" s="79">
        <f t="shared" si="11"/>
        <v>0</v>
      </c>
      <c r="K120" s="79">
        <f t="shared" si="12"/>
        <v>0</v>
      </c>
      <c r="L120" s="79">
        <f t="shared" si="8"/>
        <v>0</v>
      </c>
    </row>
    <row r="121" spans="1:12" s="75" customFormat="1" ht="24">
      <c r="A121" s="89" t="s">
        <v>289</v>
      </c>
      <c r="B121" s="95" t="s">
        <v>137</v>
      </c>
      <c r="C121" s="83" t="s">
        <v>353</v>
      </c>
      <c r="D121" s="96">
        <v>119.38</v>
      </c>
      <c r="E121" s="97">
        <v>4</v>
      </c>
      <c r="F121" s="81"/>
      <c r="G121" s="82"/>
      <c r="H121" s="78">
        <f t="shared" si="9"/>
        <v>0</v>
      </c>
      <c r="I121" s="79">
        <f t="shared" si="10"/>
        <v>477.52</v>
      </c>
      <c r="J121" s="79">
        <f t="shared" si="11"/>
        <v>0</v>
      </c>
      <c r="K121" s="79">
        <f t="shared" si="12"/>
        <v>0</v>
      </c>
      <c r="L121" s="79">
        <f t="shared" si="8"/>
        <v>0</v>
      </c>
    </row>
    <row r="122" spans="1:12" s="75" customFormat="1" ht="12">
      <c r="A122" s="91" t="s">
        <v>290</v>
      </c>
      <c r="B122" s="92" t="s">
        <v>162</v>
      </c>
      <c r="C122" s="83"/>
      <c r="D122" s="104">
        <v>0</v>
      </c>
      <c r="E122" s="101"/>
      <c r="F122" s="81"/>
      <c r="G122" s="82"/>
      <c r="H122" s="78">
        <f t="shared" si="9"/>
        <v>0</v>
      </c>
      <c r="I122" s="79">
        <f t="shared" si="10"/>
        <v>0</v>
      </c>
      <c r="J122" s="79">
        <f t="shared" si="11"/>
        <v>0</v>
      </c>
      <c r="K122" s="79">
        <f t="shared" si="12"/>
        <v>0</v>
      </c>
      <c r="L122" s="79">
        <f t="shared" si="8"/>
        <v>0</v>
      </c>
    </row>
    <row r="123" spans="1:12" s="75" customFormat="1" ht="24">
      <c r="A123" s="89" t="s">
        <v>291</v>
      </c>
      <c r="B123" s="103" t="s">
        <v>119</v>
      </c>
      <c r="C123" s="83" t="s">
        <v>355</v>
      </c>
      <c r="D123" s="96">
        <v>35.02</v>
      </c>
      <c r="E123" s="101">
        <v>4.48</v>
      </c>
      <c r="F123" s="81"/>
      <c r="G123" s="82"/>
      <c r="H123" s="78">
        <f t="shared" si="9"/>
        <v>0</v>
      </c>
      <c r="I123" s="79">
        <f aca="true" t="shared" si="13" ref="I123:I146">E123*D123</f>
        <v>156.88960000000003</v>
      </c>
      <c r="J123" s="79">
        <f aca="true" t="shared" si="14" ref="J123:J146">F123*D123</f>
        <v>0</v>
      </c>
      <c r="K123" s="79">
        <f aca="true" t="shared" si="15" ref="K123:K146">D123*G123</f>
        <v>0</v>
      </c>
      <c r="L123" s="79">
        <f>K123+J123</f>
        <v>0</v>
      </c>
    </row>
    <row r="124" spans="1:12" s="75" customFormat="1" ht="24">
      <c r="A124" s="89" t="s">
        <v>292</v>
      </c>
      <c r="B124" s="102" t="s">
        <v>163</v>
      </c>
      <c r="C124" s="83" t="s">
        <v>353</v>
      </c>
      <c r="D124" s="96">
        <v>94.86</v>
      </c>
      <c r="E124" s="101">
        <v>22.4</v>
      </c>
      <c r="F124" s="81"/>
      <c r="G124" s="82"/>
      <c r="H124" s="78">
        <f t="shared" si="9"/>
        <v>0</v>
      </c>
      <c r="I124" s="79">
        <f t="shared" si="13"/>
        <v>2124.864</v>
      </c>
      <c r="J124" s="79">
        <f t="shared" si="14"/>
        <v>0</v>
      </c>
      <c r="K124" s="79">
        <f t="shared" si="15"/>
        <v>0</v>
      </c>
      <c r="L124" s="79">
        <f t="shared" si="8"/>
        <v>0</v>
      </c>
    </row>
    <row r="125" spans="1:12" s="75" customFormat="1" ht="24">
      <c r="A125" s="89" t="s">
        <v>293</v>
      </c>
      <c r="B125" s="95" t="s">
        <v>135</v>
      </c>
      <c r="C125" s="83" t="s">
        <v>353</v>
      </c>
      <c r="D125" s="96">
        <v>52.32</v>
      </c>
      <c r="E125" s="101">
        <v>84</v>
      </c>
      <c r="F125" s="81"/>
      <c r="G125" s="82"/>
      <c r="H125" s="78">
        <f t="shared" si="9"/>
        <v>0</v>
      </c>
      <c r="I125" s="79">
        <f t="shared" si="13"/>
        <v>4394.88</v>
      </c>
      <c r="J125" s="79">
        <f t="shared" si="14"/>
        <v>0</v>
      </c>
      <c r="K125" s="79">
        <f t="shared" si="15"/>
        <v>0</v>
      </c>
      <c r="L125" s="79">
        <f aca="true" t="shared" si="16" ref="L125:L179">K125+J125</f>
        <v>0</v>
      </c>
    </row>
    <row r="126" spans="1:12" s="75" customFormat="1" ht="48">
      <c r="A126" s="89" t="s">
        <v>294</v>
      </c>
      <c r="B126" s="95" t="s">
        <v>126</v>
      </c>
      <c r="C126" s="83" t="s">
        <v>358</v>
      </c>
      <c r="D126" s="96">
        <v>2744.59</v>
      </c>
      <c r="E126" s="101">
        <v>2.72</v>
      </c>
      <c r="F126" s="81"/>
      <c r="G126" s="82"/>
      <c r="H126" s="78">
        <f t="shared" si="9"/>
        <v>0</v>
      </c>
      <c r="I126" s="79">
        <f t="shared" si="13"/>
        <v>7465.284800000001</v>
      </c>
      <c r="J126" s="79">
        <f t="shared" si="14"/>
        <v>0</v>
      </c>
      <c r="K126" s="79">
        <f t="shared" si="15"/>
        <v>0</v>
      </c>
      <c r="L126" s="79">
        <f t="shared" si="16"/>
        <v>0</v>
      </c>
    </row>
    <row r="127" spans="1:12" s="75" customFormat="1" ht="24">
      <c r="A127" s="89" t="s">
        <v>295</v>
      </c>
      <c r="B127" s="95" t="s">
        <v>121</v>
      </c>
      <c r="C127" s="83" t="s">
        <v>353</v>
      </c>
      <c r="D127" s="96">
        <v>9.38</v>
      </c>
      <c r="E127" s="97">
        <v>168</v>
      </c>
      <c r="F127" s="81"/>
      <c r="G127" s="82"/>
      <c r="H127" s="78">
        <f t="shared" si="9"/>
        <v>0</v>
      </c>
      <c r="I127" s="79">
        <f t="shared" si="13"/>
        <v>1575.8400000000001</v>
      </c>
      <c r="J127" s="79">
        <f t="shared" si="14"/>
        <v>0</v>
      </c>
      <c r="K127" s="79">
        <f t="shared" si="15"/>
        <v>0</v>
      </c>
      <c r="L127" s="79">
        <f t="shared" si="16"/>
        <v>0</v>
      </c>
    </row>
    <row r="128" spans="1:12" s="75" customFormat="1" ht="24">
      <c r="A128" s="89" t="s">
        <v>296</v>
      </c>
      <c r="B128" s="95" t="s">
        <v>116</v>
      </c>
      <c r="C128" s="83" t="s">
        <v>353</v>
      </c>
      <c r="D128" s="96">
        <v>40.36</v>
      </c>
      <c r="E128" s="97">
        <v>168</v>
      </c>
      <c r="F128" s="81"/>
      <c r="G128" s="82"/>
      <c r="H128" s="78">
        <f t="shared" si="9"/>
        <v>0</v>
      </c>
      <c r="I128" s="79">
        <f t="shared" si="13"/>
        <v>6780.48</v>
      </c>
      <c r="J128" s="79">
        <f t="shared" si="14"/>
        <v>0</v>
      </c>
      <c r="K128" s="79">
        <f t="shared" si="15"/>
        <v>0</v>
      </c>
      <c r="L128" s="79">
        <f t="shared" si="16"/>
        <v>0</v>
      </c>
    </row>
    <row r="129" spans="1:12" s="75" customFormat="1" ht="24">
      <c r="A129" s="89" t="s">
        <v>297</v>
      </c>
      <c r="B129" s="95" t="s">
        <v>137</v>
      </c>
      <c r="C129" s="83" t="s">
        <v>353</v>
      </c>
      <c r="D129" s="96">
        <v>119.38</v>
      </c>
      <c r="E129" s="97">
        <v>50</v>
      </c>
      <c r="F129" s="81"/>
      <c r="G129" s="82"/>
      <c r="H129" s="78">
        <f t="shared" si="9"/>
        <v>0</v>
      </c>
      <c r="I129" s="79">
        <f t="shared" si="13"/>
        <v>5969</v>
      </c>
      <c r="J129" s="79">
        <f t="shared" si="14"/>
        <v>0</v>
      </c>
      <c r="K129" s="79">
        <f t="shared" si="15"/>
        <v>0</v>
      </c>
      <c r="L129" s="79">
        <f t="shared" si="16"/>
        <v>0</v>
      </c>
    </row>
    <row r="130" spans="1:12" s="75" customFormat="1" ht="24">
      <c r="A130" s="89" t="s">
        <v>298</v>
      </c>
      <c r="B130" s="95" t="s">
        <v>139</v>
      </c>
      <c r="C130" s="83" t="s">
        <v>353</v>
      </c>
      <c r="D130" s="96">
        <v>46.36</v>
      </c>
      <c r="E130" s="97">
        <v>50</v>
      </c>
      <c r="F130" s="81"/>
      <c r="G130" s="82"/>
      <c r="H130" s="78">
        <f t="shared" si="9"/>
        <v>0</v>
      </c>
      <c r="I130" s="79">
        <f t="shared" si="13"/>
        <v>2318</v>
      </c>
      <c r="J130" s="79">
        <f t="shared" si="14"/>
        <v>0</v>
      </c>
      <c r="K130" s="79">
        <f t="shared" si="15"/>
        <v>0</v>
      </c>
      <c r="L130" s="79">
        <f t="shared" si="16"/>
        <v>0</v>
      </c>
    </row>
    <row r="131" spans="1:12" s="75" customFormat="1" ht="36">
      <c r="A131" s="89" t="s">
        <v>299</v>
      </c>
      <c r="B131" s="95" t="s">
        <v>164</v>
      </c>
      <c r="C131" s="83" t="s">
        <v>353</v>
      </c>
      <c r="D131" s="96">
        <v>76.5</v>
      </c>
      <c r="E131" s="97">
        <v>50</v>
      </c>
      <c r="F131" s="81"/>
      <c r="G131" s="82"/>
      <c r="H131" s="78">
        <f t="shared" si="9"/>
        <v>0</v>
      </c>
      <c r="I131" s="79">
        <f t="shared" si="13"/>
        <v>3825</v>
      </c>
      <c r="J131" s="79">
        <f t="shared" si="14"/>
        <v>0</v>
      </c>
      <c r="K131" s="79">
        <f t="shared" si="15"/>
        <v>0</v>
      </c>
      <c r="L131" s="79">
        <f t="shared" si="16"/>
        <v>0</v>
      </c>
    </row>
    <row r="132" spans="1:12" s="75" customFormat="1" ht="36">
      <c r="A132" s="89" t="s">
        <v>300</v>
      </c>
      <c r="B132" s="95" t="s">
        <v>141</v>
      </c>
      <c r="C132" s="83" t="s">
        <v>356</v>
      </c>
      <c r="D132" s="96">
        <v>118.38</v>
      </c>
      <c r="E132" s="96">
        <v>10</v>
      </c>
      <c r="F132" s="81"/>
      <c r="G132" s="82"/>
      <c r="H132" s="78">
        <f t="shared" si="9"/>
        <v>0</v>
      </c>
      <c r="I132" s="79">
        <f t="shared" si="13"/>
        <v>1183.8</v>
      </c>
      <c r="J132" s="79">
        <f t="shared" si="14"/>
        <v>0</v>
      </c>
      <c r="K132" s="79">
        <f t="shared" si="15"/>
        <v>0</v>
      </c>
      <c r="L132" s="79">
        <f t="shared" si="16"/>
        <v>0</v>
      </c>
    </row>
    <row r="133" spans="1:12" s="75" customFormat="1" ht="48">
      <c r="A133" s="89" t="s">
        <v>301</v>
      </c>
      <c r="B133" s="95" t="s">
        <v>142</v>
      </c>
      <c r="C133" s="83" t="s">
        <v>360</v>
      </c>
      <c r="D133" s="96">
        <v>100.9</v>
      </c>
      <c r="E133" s="96">
        <v>6</v>
      </c>
      <c r="F133" s="81"/>
      <c r="G133" s="82"/>
      <c r="H133" s="78">
        <f t="shared" si="9"/>
        <v>0</v>
      </c>
      <c r="I133" s="79">
        <f t="shared" si="13"/>
        <v>605.4000000000001</v>
      </c>
      <c r="J133" s="79">
        <f t="shared" si="14"/>
        <v>0</v>
      </c>
      <c r="K133" s="79">
        <f t="shared" si="15"/>
        <v>0</v>
      </c>
      <c r="L133" s="79">
        <f t="shared" si="16"/>
        <v>0</v>
      </c>
    </row>
    <row r="134" spans="1:12" s="75" customFormat="1" ht="48">
      <c r="A134" s="89" t="s">
        <v>302</v>
      </c>
      <c r="B134" s="95" t="s">
        <v>143</v>
      </c>
      <c r="C134" s="83" t="s">
        <v>359</v>
      </c>
      <c r="D134" s="96">
        <v>201.52</v>
      </c>
      <c r="E134" s="96">
        <v>10</v>
      </c>
      <c r="F134" s="81"/>
      <c r="G134" s="82"/>
      <c r="H134" s="78">
        <f t="shared" si="9"/>
        <v>0</v>
      </c>
      <c r="I134" s="79">
        <f t="shared" si="13"/>
        <v>2015.2</v>
      </c>
      <c r="J134" s="79">
        <f t="shared" si="14"/>
        <v>0</v>
      </c>
      <c r="K134" s="79">
        <f t="shared" si="15"/>
        <v>0</v>
      </c>
      <c r="L134" s="79">
        <f t="shared" si="16"/>
        <v>0</v>
      </c>
    </row>
    <row r="135" spans="1:12" s="75" customFormat="1" ht="36">
      <c r="A135" s="89" t="s">
        <v>303</v>
      </c>
      <c r="B135" s="95" t="s">
        <v>144</v>
      </c>
      <c r="C135" s="83" t="s">
        <v>356</v>
      </c>
      <c r="D135" s="96">
        <v>17.5</v>
      </c>
      <c r="E135" s="96">
        <v>6</v>
      </c>
      <c r="F135" s="81"/>
      <c r="G135" s="82"/>
      <c r="H135" s="78">
        <f t="shared" si="9"/>
        <v>0</v>
      </c>
      <c r="I135" s="79">
        <f t="shared" si="13"/>
        <v>105</v>
      </c>
      <c r="J135" s="79">
        <f t="shared" si="14"/>
        <v>0</v>
      </c>
      <c r="K135" s="79">
        <f t="shared" si="15"/>
        <v>0</v>
      </c>
      <c r="L135" s="79">
        <f t="shared" si="16"/>
        <v>0</v>
      </c>
    </row>
    <row r="136" spans="1:12" s="75" customFormat="1" ht="36">
      <c r="A136" s="89" t="s">
        <v>304</v>
      </c>
      <c r="B136" s="95" t="s">
        <v>145</v>
      </c>
      <c r="C136" s="83" t="s">
        <v>357</v>
      </c>
      <c r="D136" s="96">
        <v>13.74</v>
      </c>
      <c r="E136" s="96">
        <v>100</v>
      </c>
      <c r="F136" s="81"/>
      <c r="G136" s="82"/>
      <c r="H136" s="78">
        <f t="shared" si="9"/>
        <v>0</v>
      </c>
      <c r="I136" s="79">
        <f t="shared" si="13"/>
        <v>1374</v>
      </c>
      <c r="J136" s="79">
        <f t="shared" si="14"/>
        <v>0</v>
      </c>
      <c r="K136" s="79">
        <f t="shared" si="15"/>
        <v>0</v>
      </c>
      <c r="L136" s="79">
        <f t="shared" si="16"/>
        <v>0</v>
      </c>
    </row>
    <row r="137" spans="1:12" s="75" customFormat="1" ht="36">
      <c r="A137" s="89" t="s">
        <v>305</v>
      </c>
      <c r="B137" s="95" t="s">
        <v>146</v>
      </c>
      <c r="C137" s="83" t="s">
        <v>357</v>
      </c>
      <c r="D137" s="96">
        <v>25.17</v>
      </c>
      <c r="E137" s="96">
        <v>30</v>
      </c>
      <c r="F137" s="81"/>
      <c r="G137" s="82"/>
      <c r="H137" s="78">
        <f t="shared" si="9"/>
        <v>0</v>
      </c>
      <c r="I137" s="79">
        <f t="shared" si="13"/>
        <v>755.1</v>
      </c>
      <c r="J137" s="79">
        <f t="shared" si="14"/>
        <v>0</v>
      </c>
      <c r="K137" s="79">
        <f t="shared" si="15"/>
        <v>0</v>
      </c>
      <c r="L137" s="79">
        <f t="shared" si="16"/>
        <v>0</v>
      </c>
    </row>
    <row r="138" spans="1:12" s="75" customFormat="1" ht="48">
      <c r="A138" s="89" t="s">
        <v>306</v>
      </c>
      <c r="B138" s="102" t="s">
        <v>147</v>
      </c>
      <c r="C138" s="83" t="s">
        <v>357</v>
      </c>
      <c r="D138" s="96">
        <v>33.7</v>
      </c>
      <c r="E138" s="96">
        <v>40</v>
      </c>
      <c r="F138" s="81"/>
      <c r="G138" s="82"/>
      <c r="H138" s="78">
        <f aca="true" t="shared" si="17" ref="H138:H179">G138+F138</f>
        <v>0</v>
      </c>
      <c r="I138" s="79">
        <f t="shared" si="13"/>
        <v>1348</v>
      </c>
      <c r="J138" s="79">
        <f t="shared" si="14"/>
        <v>0</v>
      </c>
      <c r="K138" s="79">
        <f t="shared" si="15"/>
        <v>0</v>
      </c>
      <c r="L138" s="79">
        <f t="shared" si="16"/>
        <v>0</v>
      </c>
    </row>
    <row r="139" spans="1:12" s="75" customFormat="1" ht="36">
      <c r="A139" s="89" t="s">
        <v>307</v>
      </c>
      <c r="B139" s="95" t="s">
        <v>148</v>
      </c>
      <c r="C139" s="83" t="s">
        <v>356</v>
      </c>
      <c r="D139" s="96">
        <v>69.37</v>
      </c>
      <c r="E139" s="96">
        <v>12</v>
      </c>
      <c r="F139" s="81"/>
      <c r="G139" s="82"/>
      <c r="H139" s="78">
        <f t="shared" si="17"/>
        <v>0</v>
      </c>
      <c r="I139" s="79">
        <f t="shared" si="13"/>
        <v>832.44</v>
      </c>
      <c r="J139" s="79">
        <f t="shared" si="14"/>
        <v>0</v>
      </c>
      <c r="K139" s="79">
        <f t="shared" si="15"/>
        <v>0</v>
      </c>
      <c r="L139" s="79">
        <f t="shared" si="16"/>
        <v>0</v>
      </c>
    </row>
    <row r="140" spans="1:12" s="75" customFormat="1" ht="36">
      <c r="A140" s="89" t="s">
        <v>308</v>
      </c>
      <c r="B140" s="95" t="s">
        <v>160</v>
      </c>
      <c r="C140" s="83" t="s">
        <v>356</v>
      </c>
      <c r="D140" s="96">
        <v>90.03</v>
      </c>
      <c r="E140" s="96">
        <v>4</v>
      </c>
      <c r="F140" s="81"/>
      <c r="G140" s="82"/>
      <c r="H140" s="78">
        <f t="shared" si="17"/>
        <v>0</v>
      </c>
      <c r="I140" s="79">
        <f t="shared" si="13"/>
        <v>360.12</v>
      </c>
      <c r="J140" s="79">
        <f t="shared" si="14"/>
        <v>0</v>
      </c>
      <c r="K140" s="79">
        <f t="shared" si="15"/>
        <v>0</v>
      </c>
      <c r="L140" s="79">
        <f t="shared" si="16"/>
        <v>0</v>
      </c>
    </row>
    <row r="141" spans="1:12" s="75" customFormat="1" ht="36">
      <c r="A141" s="89" t="s">
        <v>309</v>
      </c>
      <c r="B141" s="95" t="s">
        <v>150</v>
      </c>
      <c r="C141" s="83" t="s">
        <v>356</v>
      </c>
      <c r="D141" s="96">
        <v>94.92</v>
      </c>
      <c r="E141" s="96">
        <v>4</v>
      </c>
      <c r="F141" s="81"/>
      <c r="G141" s="82"/>
      <c r="H141" s="78">
        <f t="shared" si="17"/>
        <v>0</v>
      </c>
      <c r="I141" s="79">
        <f t="shared" si="13"/>
        <v>379.68</v>
      </c>
      <c r="J141" s="79">
        <f t="shared" si="14"/>
        <v>0</v>
      </c>
      <c r="K141" s="79">
        <f t="shared" si="15"/>
        <v>0</v>
      </c>
      <c r="L141" s="79">
        <f t="shared" si="16"/>
        <v>0</v>
      </c>
    </row>
    <row r="142" spans="1:12" s="75" customFormat="1" ht="36">
      <c r="A142" s="89" t="s">
        <v>310</v>
      </c>
      <c r="B142" s="102" t="s">
        <v>151</v>
      </c>
      <c r="C142" s="83" t="s">
        <v>356</v>
      </c>
      <c r="D142" s="96">
        <v>100.88</v>
      </c>
      <c r="E142" s="96">
        <v>4</v>
      </c>
      <c r="F142" s="81"/>
      <c r="G142" s="82"/>
      <c r="H142" s="78">
        <f t="shared" si="17"/>
        <v>0</v>
      </c>
      <c r="I142" s="79">
        <f t="shared" si="13"/>
        <v>403.52</v>
      </c>
      <c r="J142" s="79">
        <f t="shared" si="14"/>
        <v>0</v>
      </c>
      <c r="K142" s="79">
        <f t="shared" si="15"/>
        <v>0</v>
      </c>
      <c r="L142" s="79">
        <f t="shared" si="16"/>
        <v>0</v>
      </c>
    </row>
    <row r="143" spans="1:12" s="75" customFormat="1" ht="36">
      <c r="A143" s="89" t="s">
        <v>311</v>
      </c>
      <c r="B143" s="95" t="s">
        <v>152</v>
      </c>
      <c r="C143" s="83" t="s">
        <v>356</v>
      </c>
      <c r="D143" s="96">
        <v>134.22</v>
      </c>
      <c r="E143" s="96">
        <v>4</v>
      </c>
      <c r="F143" s="81"/>
      <c r="G143" s="82"/>
      <c r="H143" s="78">
        <f t="shared" si="17"/>
        <v>0</v>
      </c>
      <c r="I143" s="79">
        <f t="shared" si="13"/>
        <v>536.88</v>
      </c>
      <c r="J143" s="79">
        <f t="shared" si="14"/>
        <v>0</v>
      </c>
      <c r="K143" s="79">
        <f t="shared" si="15"/>
        <v>0</v>
      </c>
      <c r="L143" s="79">
        <f t="shared" si="16"/>
        <v>0</v>
      </c>
    </row>
    <row r="144" spans="1:12" s="75" customFormat="1" ht="48">
      <c r="A144" s="89" t="s">
        <v>312</v>
      </c>
      <c r="B144" s="95" t="s">
        <v>153</v>
      </c>
      <c r="C144" s="83" t="s">
        <v>356</v>
      </c>
      <c r="D144" s="96">
        <v>311.79</v>
      </c>
      <c r="E144" s="96">
        <v>4</v>
      </c>
      <c r="F144" s="81"/>
      <c r="G144" s="82"/>
      <c r="H144" s="78">
        <f t="shared" si="17"/>
        <v>0</v>
      </c>
      <c r="I144" s="79">
        <f t="shared" si="13"/>
        <v>1247.16</v>
      </c>
      <c r="J144" s="79">
        <f t="shared" si="14"/>
        <v>0</v>
      </c>
      <c r="K144" s="79">
        <f t="shared" si="15"/>
        <v>0</v>
      </c>
      <c r="L144" s="79">
        <f t="shared" si="16"/>
        <v>0</v>
      </c>
    </row>
    <row r="145" spans="1:12" s="75" customFormat="1" ht="36">
      <c r="A145" s="89" t="s">
        <v>313</v>
      </c>
      <c r="B145" s="102" t="s">
        <v>154</v>
      </c>
      <c r="C145" s="83" t="s">
        <v>356</v>
      </c>
      <c r="D145" s="96">
        <v>415.4</v>
      </c>
      <c r="E145" s="96">
        <v>4</v>
      </c>
      <c r="F145" s="81"/>
      <c r="G145" s="82"/>
      <c r="H145" s="78">
        <f t="shared" si="17"/>
        <v>0</v>
      </c>
      <c r="I145" s="79">
        <f t="shared" si="13"/>
        <v>1661.6</v>
      </c>
      <c r="J145" s="79">
        <f t="shared" si="14"/>
        <v>0</v>
      </c>
      <c r="K145" s="79">
        <f t="shared" si="15"/>
        <v>0</v>
      </c>
      <c r="L145" s="79">
        <f t="shared" si="16"/>
        <v>0</v>
      </c>
    </row>
    <row r="146" spans="1:12" s="75" customFormat="1" ht="36">
      <c r="A146" s="89" t="s">
        <v>314</v>
      </c>
      <c r="B146" s="95" t="s">
        <v>155</v>
      </c>
      <c r="C146" s="83" t="s">
        <v>356</v>
      </c>
      <c r="D146" s="96">
        <v>87.52</v>
      </c>
      <c r="E146" s="96">
        <v>2</v>
      </c>
      <c r="F146" s="81"/>
      <c r="G146" s="82"/>
      <c r="H146" s="78">
        <f t="shared" si="17"/>
        <v>0</v>
      </c>
      <c r="I146" s="79">
        <f t="shared" si="13"/>
        <v>175.04</v>
      </c>
      <c r="J146" s="79">
        <f t="shared" si="14"/>
        <v>0</v>
      </c>
      <c r="K146" s="79">
        <f t="shared" si="15"/>
        <v>0</v>
      </c>
      <c r="L146" s="79">
        <f t="shared" si="16"/>
        <v>0</v>
      </c>
    </row>
    <row r="147" spans="1:12" s="75" customFormat="1" ht="12">
      <c r="A147" s="106" t="s">
        <v>315</v>
      </c>
      <c r="B147" s="107" t="s">
        <v>165</v>
      </c>
      <c r="C147" s="83"/>
      <c r="D147" s="108">
        <v>0</v>
      </c>
      <c r="E147" s="109"/>
      <c r="F147" s="81"/>
      <c r="G147" s="82"/>
      <c r="H147" s="78">
        <f t="shared" si="17"/>
        <v>0</v>
      </c>
      <c r="I147" s="79">
        <f aca="true" t="shared" si="18" ref="I147:I179">ROUNDUP((E147*D147),2)</f>
        <v>0</v>
      </c>
      <c r="J147" s="79">
        <f aca="true" t="shared" si="19" ref="J147:J179">ROUNDUP((F147*D147),2)</f>
        <v>0</v>
      </c>
      <c r="K147" s="79">
        <f aca="true" t="shared" si="20" ref="K147:K179">ROUNDUP((D147*G147),2)</f>
        <v>0</v>
      </c>
      <c r="L147" s="79">
        <f t="shared" si="16"/>
        <v>0</v>
      </c>
    </row>
    <row r="148" spans="1:14" s="75" customFormat="1" ht="24">
      <c r="A148" s="110" t="s">
        <v>316</v>
      </c>
      <c r="B148" s="95" t="s">
        <v>166</v>
      </c>
      <c r="C148" s="83" t="s">
        <v>353</v>
      </c>
      <c r="D148" s="104">
        <v>0.93</v>
      </c>
      <c r="E148" s="105">
        <v>7350</v>
      </c>
      <c r="F148" s="81">
        <v>1141.83</v>
      </c>
      <c r="G148" s="82"/>
      <c r="H148" s="78">
        <f t="shared" si="17"/>
        <v>1141.83</v>
      </c>
      <c r="I148" s="79">
        <f t="shared" si="18"/>
        <v>6835.5</v>
      </c>
      <c r="J148" s="79">
        <f t="shared" si="19"/>
        <v>1061.91</v>
      </c>
      <c r="K148" s="79">
        <f t="shared" si="20"/>
        <v>0</v>
      </c>
      <c r="L148" s="79">
        <f t="shared" si="16"/>
        <v>1061.91</v>
      </c>
      <c r="M148" s="75">
        <v>1069.5</v>
      </c>
      <c r="N148" s="75">
        <f>M148-7.59</f>
        <v>1061.91</v>
      </c>
    </row>
    <row r="149" spans="1:13" s="75" customFormat="1" ht="24">
      <c r="A149" s="110" t="s">
        <v>317</v>
      </c>
      <c r="B149" s="95" t="s">
        <v>167</v>
      </c>
      <c r="C149" s="83" t="s">
        <v>355</v>
      </c>
      <c r="D149" s="104">
        <v>111.12</v>
      </c>
      <c r="E149" s="105">
        <v>380</v>
      </c>
      <c r="F149" s="81">
        <v>940.79</v>
      </c>
      <c r="G149" s="82"/>
      <c r="H149" s="78">
        <f t="shared" si="17"/>
        <v>940.79</v>
      </c>
      <c r="I149" s="79">
        <f t="shared" si="18"/>
        <v>42225.6</v>
      </c>
      <c r="J149" s="79">
        <f>ROUNDUP((F149*D149),2)+0.01</f>
        <v>104540.59999999999</v>
      </c>
      <c r="K149" s="79">
        <f t="shared" si="20"/>
        <v>0</v>
      </c>
      <c r="L149" s="79">
        <f t="shared" si="16"/>
        <v>104540.59999999999</v>
      </c>
      <c r="M149" s="75">
        <v>104540.6</v>
      </c>
    </row>
    <row r="150" spans="1:12" s="75" customFormat="1" ht="24">
      <c r="A150" s="110" t="s">
        <v>318</v>
      </c>
      <c r="B150" s="111" t="s">
        <v>168</v>
      </c>
      <c r="C150" s="83" t="s">
        <v>353</v>
      </c>
      <c r="D150" s="104">
        <v>38.82</v>
      </c>
      <c r="E150" s="105">
        <v>7600</v>
      </c>
      <c r="F150" s="81"/>
      <c r="G150" s="82"/>
      <c r="H150" s="78">
        <f t="shared" si="17"/>
        <v>0</v>
      </c>
      <c r="I150" s="79">
        <f t="shared" si="18"/>
        <v>295032</v>
      </c>
      <c r="J150" s="79">
        <f t="shared" si="19"/>
        <v>0</v>
      </c>
      <c r="K150" s="79">
        <f t="shared" si="20"/>
        <v>0</v>
      </c>
      <c r="L150" s="79">
        <f t="shared" si="16"/>
        <v>0</v>
      </c>
    </row>
    <row r="151" spans="1:12" s="75" customFormat="1" ht="36">
      <c r="A151" s="110" t="s">
        <v>319</v>
      </c>
      <c r="B151" s="95" t="s">
        <v>169</v>
      </c>
      <c r="C151" s="83" t="s">
        <v>353</v>
      </c>
      <c r="D151" s="104">
        <v>97.78</v>
      </c>
      <c r="E151" s="105">
        <v>7600</v>
      </c>
      <c r="F151" s="81"/>
      <c r="G151" s="82"/>
      <c r="H151" s="78">
        <f t="shared" si="17"/>
        <v>0</v>
      </c>
      <c r="I151" s="79">
        <f t="shared" si="18"/>
        <v>743128</v>
      </c>
      <c r="J151" s="79">
        <f t="shared" si="19"/>
        <v>0</v>
      </c>
      <c r="K151" s="79">
        <f t="shared" si="20"/>
        <v>0</v>
      </c>
      <c r="L151" s="79">
        <f t="shared" si="16"/>
        <v>0</v>
      </c>
    </row>
    <row r="152" spans="1:12" s="75" customFormat="1" ht="48">
      <c r="A152" s="110" t="s">
        <v>320</v>
      </c>
      <c r="B152" s="95" t="s">
        <v>170</v>
      </c>
      <c r="C152" s="83" t="s">
        <v>361</v>
      </c>
      <c r="D152" s="97">
        <v>4610.14</v>
      </c>
      <c r="E152" s="97">
        <v>1</v>
      </c>
      <c r="F152" s="81"/>
      <c r="G152" s="82"/>
      <c r="H152" s="78">
        <f t="shared" si="17"/>
        <v>0</v>
      </c>
      <c r="I152" s="79">
        <f t="shared" si="18"/>
        <v>4610.14</v>
      </c>
      <c r="J152" s="79">
        <f t="shared" si="19"/>
        <v>0</v>
      </c>
      <c r="K152" s="79">
        <f t="shared" si="20"/>
        <v>0</v>
      </c>
      <c r="L152" s="79">
        <f t="shared" si="16"/>
        <v>0</v>
      </c>
    </row>
    <row r="153" spans="1:12" s="75" customFormat="1" ht="12">
      <c r="A153" s="106" t="s">
        <v>321</v>
      </c>
      <c r="B153" s="107" t="s">
        <v>171</v>
      </c>
      <c r="C153" s="83"/>
      <c r="D153" s="108">
        <v>0</v>
      </c>
      <c r="E153" s="109"/>
      <c r="F153" s="81"/>
      <c r="G153" s="82"/>
      <c r="H153" s="78">
        <f t="shared" si="17"/>
        <v>0</v>
      </c>
      <c r="I153" s="79">
        <f t="shared" si="18"/>
        <v>0</v>
      </c>
      <c r="J153" s="79">
        <f t="shared" si="19"/>
        <v>0</v>
      </c>
      <c r="K153" s="79">
        <f t="shared" si="20"/>
        <v>0</v>
      </c>
      <c r="L153" s="79">
        <f t="shared" si="16"/>
        <v>0</v>
      </c>
    </row>
    <row r="154" spans="1:12" s="75" customFormat="1" ht="36">
      <c r="A154" s="89" t="s">
        <v>322</v>
      </c>
      <c r="B154" s="112" t="s">
        <v>172</v>
      </c>
      <c r="C154" s="83" t="s">
        <v>17</v>
      </c>
      <c r="D154" s="113">
        <v>6.54</v>
      </c>
      <c r="E154" s="113">
        <v>100</v>
      </c>
      <c r="F154" s="81"/>
      <c r="G154" s="82"/>
      <c r="H154" s="78">
        <f t="shared" si="17"/>
        <v>0</v>
      </c>
      <c r="I154" s="79">
        <f t="shared" si="18"/>
        <v>654</v>
      </c>
      <c r="J154" s="79">
        <f t="shared" si="19"/>
        <v>0</v>
      </c>
      <c r="K154" s="79">
        <f t="shared" si="20"/>
        <v>0</v>
      </c>
      <c r="L154" s="79">
        <f t="shared" si="16"/>
        <v>0</v>
      </c>
    </row>
    <row r="155" spans="1:12" s="75" customFormat="1" ht="36">
      <c r="A155" s="89" t="s">
        <v>323</v>
      </c>
      <c r="B155" s="112" t="s">
        <v>173</v>
      </c>
      <c r="C155" s="83" t="s">
        <v>17</v>
      </c>
      <c r="D155" s="113">
        <v>9.24</v>
      </c>
      <c r="E155" s="113">
        <v>400</v>
      </c>
      <c r="F155" s="81"/>
      <c r="G155" s="82"/>
      <c r="H155" s="78">
        <f t="shared" si="17"/>
        <v>0</v>
      </c>
      <c r="I155" s="79">
        <f t="shared" si="18"/>
        <v>3696</v>
      </c>
      <c r="J155" s="79">
        <f t="shared" si="19"/>
        <v>0</v>
      </c>
      <c r="K155" s="79">
        <f t="shared" si="20"/>
        <v>0</v>
      </c>
      <c r="L155" s="79">
        <f t="shared" si="16"/>
        <v>0</v>
      </c>
    </row>
    <row r="156" spans="1:12" s="75" customFormat="1" ht="36">
      <c r="A156" s="89" t="s">
        <v>324</v>
      </c>
      <c r="B156" s="112" t="s">
        <v>174</v>
      </c>
      <c r="C156" s="83" t="s">
        <v>17</v>
      </c>
      <c r="D156" s="113">
        <v>12.49</v>
      </c>
      <c r="E156" s="113">
        <v>500</v>
      </c>
      <c r="F156" s="81"/>
      <c r="G156" s="82"/>
      <c r="H156" s="78">
        <f t="shared" si="17"/>
        <v>0</v>
      </c>
      <c r="I156" s="79">
        <f t="shared" si="18"/>
        <v>6245</v>
      </c>
      <c r="J156" s="79">
        <f t="shared" si="19"/>
        <v>0</v>
      </c>
      <c r="K156" s="79">
        <f t="shared" si="20"/>
        <v>0</v>
      </c>
      <c r="L156" s="79">
        <f t="shared" si="16"/>
        <v>0</v>
      </c>
    </row>
    <row r="157" spans="1:12" s="75" customFormat="1" ht="36">
      <c r="A157" s="89" t="s">
        <v>325</v>
      </c>
      <c r="B157" s="112" t="s">
        <v>175</v>
      </c>
      <c r="C157" s="83" t="s">
        <v>17</v>
      </c>
      <c r="D157" s="113">
        <v>19.7</v>
      </c>
      <c r="E157" s="113">
        <v>650</v>
      </c>
      <c r="F157" s="81"/>
      <c r="G157" s="82"/>
      <c r="H157" s="78">
        <f t="shared" si="17"/>
        <v>0</v>
      </c>
      <c r="I157" s="79">
        <f t="shared" si="18"/>
        <v>12805</v>
      </c>
      <c r="J157" s="79">
        <f t="shared" si="19"/>
        <v>0</v>
      </c>
      <c r="K157" s="79">
        <f t="shared" si="20"/>
        <v>0</v>
      </c>
      <c r="L157" s="79">
        <f t="shared" si="16"/>
        <v>0</v>
      </c>
    </row>
    <row r="158" spans="1:12" s="75" customFormat="1" ht="36">
      <c r="A158" s="89" t="s">
        <v>326</v>
      </c>
      <c r="B158" s="112" t="s">
        <v>176</v>
      </c>
      <c r="C158" s="83" t="s">
        <v>17</v>
      </c>
      <c r="D158" s="113">
        <v>30.08</v>
      </c>
      <c r="E158" s="113">
        <v>1500</v>
      </c>
      <c r="F158" s="81"/>
      <c r="G158" s="82"/>
      <c r="H158" s="78">
        <f t="shared" si="17"/>
        <v>0</v>
      </c>
      <c r="I158" s="79">
        <f t="shared" si="18"/>
        <v>45120</v>
      </c>
      <c r="J158" s="79">
        <f t="shared" si="19"/>
        <v>0</v>
      </c>
      <c r="K158" s="79">
        <f t="shared" si="20"/>
        <v>0</v>
      </c>
      <c r="L158" s="79">
        <f t="shared" si="16"/>
        <v>0</v>
      </c>
    </row>
    <row r="159" spans="1:12" s="75" customFormat="1" ht="48">
      <c r="A159" s="89" t="s">
        <v>327</v>
      </c>
      <c r="B159" s="112" t="s">
        <v>177</v>
      </c>
      <c r="C159" s="83" t="s">
        <v>17</v>
      </c>
      <c r="D159" s="113">
        <v>14.04</v>
      </c>
      <c r="E159" s="113">
        <v>400</v>
      </c>
      <c r="F159" s="81"/>
      <c r="G159" s="82"/>
      <c r="H159" s="78">
        <f t="shared" si="17"/>
        <v>0</v>
      </c>
      <c r="I159" s="79">
        <f t="shared" si="18"/>
        <v>5616</v>
      </c>
      <c r="J159" s="79">
        <f t="shared" si="19"/>
        <v>0</v>
      </c>
      <c r="K159" s="79">
        <f t="shared" si="20"/>
        <v>0</v>
      </c>
      <c r="L159" s="79">
        <f t="shared" si="16"/>
        <v>0</v>
      </c>
    </row>
    <row r="160" spans="1:12" s="75" customFormat="1" ht="48">
      <c r="A160" s="89" t="s">
        <v>328</v>
      </c>
      <c r="B160" s="112" t="s">
        <v>178</v>
      </c>
      <c r="C160" s="83" t="s">
        <v>17</v>
      </c>
      <c r="D160" s="113">
        <v>13.99</v>
      </c>
      <c r="E160" s="113">
        <v>80</v>
      </c>
      <c r="F160" s="81"/>
      <c r="G160" s="82"/>
      <c r="H160" s="78">
        <f t="shared" si="17"/>
        <v>0</v>
      </c>
      <c r="I160" s="79">
        <f t="shared" si="18"/>
        <v>1119.2</v>
      </c>
      <c r="J160" s="79">
        <f t="shared" si="19"/>
        <v>0</v>
      </c>
      <c r="K160" s="79">
        <f t="shared" si="20"/>
        <v>0</v>
      </c>
      <c r="L160" s="79">
        <f t="shared" si="16"/>
        <v>0</v>
      </c>
    </row>
    <row r="161" spans="1:12" s="75" customFormat="1" ht="48">
      <c r="A161" s="89" t="s">
        <v>329</v>
      </c>
      <c r="B161" s="112" t="s">
        <v>179</v>
      </c>
      <c r="C161" s="83" t="s">
        <v>17</v>
      </c>
      <c r="D161" s="113">
        <v>20.24</v>
      </c>
      <c r="E161" s="113">
        <v>280</v>
      </c>
      <c r="F161" s="81"/>
      <c r="G161" s="82"/>
      <c r="H161" s="78">
        <f t="shared" si="17"/>
        <v>0</v>
      </c>
      <c r="I161" s="79">
        <f t="shared" si="18"/>
        <v>5667.2</v>
      </c>
      <c r="J161" s="79">
        <f t="shared" si="19"/>
        <v>0</v>
      </c>
      <c r="K161" s="79">
        <f t="shared" si="20"/>
        <v>0</v>
      </c>
      <c r="L161" s="79">
        <f t="shared" si="16"/>
        <v>0</v>
      </c>
    </row>
    <row r="162" spans="1:12" s="75" customFormat="1" ht="48">
      <c r="A162" s="89" t="s">
        <v>330</v>
      </c>
      <c r="B162" s="112" t="s">
        <v>180</v>
      </c>
      <c r="C162" s="83" t="s">
        <v>362</v>
      </c>
      <c r="D162" s="113">
        <v>8754.96</v>
      </c>
      <c r="E162" s="113">
        <v>6</v>
      </c>
      <c r="F162" s="81"/>
      <c r="G162" s="82">
        <v>6</v>
      </c>
      <c r="H162" s="78">
        <f t="shared" si="17"/>
        <v>6</v>
      </c>
      <c r="I162" s="79">
        <f t="shared" si="18"/>
        <v>52529.76</v>
      </c>
      <c r="J162" s="79">
        <f t="shared" si="19"/>
        <v>0</v>
      </c>
      <c r="K162" s="79">
        <f t="shared" si="20"/>
        <v>52529.76</v>
      </c>
      <c r="L162" s="79">
        <f t="shared" si="16"/>
        <v>52529.76</v>
      </c>
    </row>
    <row r="163" spans="1:12" s="75" customFormat="1" ht="36">
      <c r="A163" s="89" t="s">
        <v>331</v>
      </c>
      <c r="B163" s="112" t="s">
        <v>181</v>
      </c>
      <c r="C163" s="83" t="s">
        <v>362</v>
      </c>
      <c r="D163" s="113">
        <v>983.89</v>
      </c>
      <c r="E163" s="113">
        <v>14</v>
      </c>
      <c r="F163" s="81"/>
      <c r="G163" s="82"/>
      <c r="H163" s="78">
        <f t="shared" si="17"/>
        <v>0</v>
      </c>
      <c r="I163" s="79">
        <f t="shared" si="18"/>
        <v>13774.46</v>
      </c>
      <c r="J163" s="79">
        <f t="shared" si="19"/>
        <v>0</v>
      </c>
      <c r="K163" s="79">
        <f t="shared" si="20"/>
        <v>0</v>
      </c>
      <c r="L163" s="79">
        <f t="shared" si="16"/>
        <v>0</v>
      </c>
    </row>
    <row r="164" spans="1:12" s="75" customFormat="1" ht="48">
      <c r="A164" s="89" t="s">
        <v>332</v>
      </c>
      <c r="B164" s="112" t="s">
        <v>182</v>
      </c>
      <c r="C164" s="83" t="s">
        <v>362</v>
      </c>
      <c r="D164" s="113">
        <v>4954.7</v>
      </c>
      <c r="E164" s="113">
        <v>5</v>
      </c>
      <c r="F164" s="81"/>
      <c r="G164" s="82">
        <v>4</v>
      </c>
      <c r="H164" s="78">
        <f t="shared" si="17"/>
        <v>4</v>
      </c>
      <c r="I164" s="79">
        <f t="shared" si="18"/>
        <v>24773.5</v>
      </c>
      <c r="J164" s="79">
        <f t="shared" si="19"/>
        <v>0</v>
      </c>
      <c r="K164" s="79">
        <f t="shared" si="20"/>
        <v>19818.8</v>
      </c>
      <c r="L164" s="79">
        <f t="shared" si="16"/>
        <v>19818.8</v>
      </c>
    </row>
    <row r="165" spans="1:12" s="75" customFormat="1" ht="24">
      <c r="A165" s="89" t="s">
        <v>333</v>
      </c>
      <c r="B165" s="112" t="s">
        <v>183</v>
      </c>
      <c r="C165" s="83" t="s">
        <v>362</v>
      </c>
      <c r="D165" s="113">
        <v>106.86</v>
      </c>
      <c r="E165" s="113">
        <v>14</v>
      </c>
      <c r="F165" s="81"/>
      <c r="G165" s="82"/>
      <c r="H165" s="78">
        <f t="shared" si="17"/>
        <v>0</v>
      </c>
      <c r="I165" s="79">
        <f t="shared" si="18"/>
        <v>1496.04</v>
      </c>
      <c r="J165" s="79">
        <f t="shared" si="19"/>
        <v>0</v>
      </c>
      <c r="K165" s="79">
        <f t="shared" si="20"/>
        <v>0</v>
      </c>
      <c r="L165" s="79">
        <f t="shared" si="16"/>
        <v>0</v>
      </c>
    </row>
    <row r="166" spans="1:12" s="75" customFormat="1" ht="12">
      <c r="A166" s="89" t="s">
        <v>334</v>
      </c>
      <c r="B166" s="112" t="s">
        <v>184</v>
      </c>
      <c r="C166" s="83" t="s">
        <v>1</v>
      </c>
      <c r="D166" s="113">
        <v>9.91</v>
      </c>
      <c r="E166" s="113">
        <v>14</v>
      </c>
      <c r="F166" s="81"/>
      <c r="G166" s="82"/>
      <c r="H166" s="78">
        <f t="shared" si="17"/>
        <v>0</v>
      </c>
      <c r="I166" s="79">
        <f t="shared" si="18"/>
        <v>138.74</v>
      </c>
      <c r="J166" s="79">
        <f t="shared" si="19"/>
        <v>0</v>
      </c>
      <c r="K166" s="79">
        <f t="shared" si="20"/>
        <v>0</v>
      </c>
      <c r="L166" s="79">
        <f t="shared" si="16"/>
        <v>0</v>
      </c>
    </row>
    <row r="167" spans="1:12" s="75" customFormat="1" ht="48">
      <c r="A167" s="89" t="s">
        <v>335</v>
      </c>
      <c r="B167" s="112" t="s">
        <v>185</v>
      </c>
      <c r="C167" s="83" t="s">
        <v>362</v>
      </c>
      <c r="D167" s="113">
        <v>768.32</v>
      </c>
      <c r="E167" s="113">
        <v>1</v>
      </c>
      <c r="F167" s="81"/>
      <c r="G167" s="82"/>
      <c r="H167" s="78">
        <f t="shared" si="17"/>
        <v>0</v>
      </c>
      <c r="I167" s="79">
        <f t="shared" si="18"/>
        <v>768.32</v>
      </c>
      <c r="J167" s="79">
        <f t="shared" si="19"/>
        <v>0</v>
      </c>
      <c r="K167" s="79">
        <f t="shared" si="20"/>
        <v>0</v>
      </c>
      <c r="L167" s="79">
        <f t="shared" si="16"/>
        <v>0</v>
      </c>
    </row>
    <row r="168" spans="1:12" s="75" customFormat="1" ht="24">
      <c r="A168" s="89" t="s">
        <v>336</v>
      </c>
      <c r="B168" s="112" t="s">
        <v>186</v>
      </c>
      <c r="C168" s="83" t="s">
        <v>362</v>
      </c>
      <c r="D168" s="113">
        <v>117.32</v>
      </c>
      <c r="E168" s="113">
        <v>1</v>
      </c>
      <c r="F168" s="81"/>
      <c r="G168" s="82"/>
      <c r="H168" s="78">
        <f t="shared" si="17"/>
        <v>0</v>
      </c>
      <c r="I168" s="79">
        <f t="shared" si="18"/>
        <v>117.32</v>
      </c>
      <c r="J168" s="79">
        <f t="shared" si="19"/>
        <v>0</v>
      </c>
      <c r="K168" s="79">
        <f t="shared" si="20"/>
        <v>0</v>
      </c>
      <c r="L168" s="79">
        <f t="shared" si="16"/>
        <v>0</v>
      </c>
    </row>
    <row r="169" spans="1:12" s="75" customFormat="1" ht="36">
      <c r="A169" s="89" t="s">
        <v>337</v>
      </c>
      <c r="B169" s="112" t="s">
        <v>187</v>
      </c>
      <c r="C169" s="83" t="s">
        <v>362</v>
      </c>
      <c r="D169" s="113">
        <v>16.59</v>
      </c>
      <c r="E169" s="113">
        <v>12</v>
      </c>
      <c r="F169" s="81"/>
      <c r="G169" s="82"/>
      <c r="H169" s="78">
        <f t="shared" si="17"/>
        <v>0</v>
      </c>
      <c r="I169" s="79">
        <f t="shared" si="18"/>
        <v>199.08</v>
      </c>
      <c r="J169" s="79">
        <f t="shared" si="19"/>
        <v>0</v>
      </c>
      <c r="K169" s="79">
        <f t="shared" si="20"/>
        <v>0</v>
      </c>
      <c r="L169" s="79">
        <f t="shared" si="16"/>
        <v>0</v>
      </c>
    </row>
    <row r="170" spans="1:12" s="75" customFormat="1" ht="36">
      <c r="A170" s="89" t="s">
        <v>338</v>
      </c>
      <c r="B170" s="112" t="s">
        <v>188</v>
      </c>
      <c r="C170" s="83" t="s">
        <v>1</v>
      </c>
      <c r="D170" s="113">
        <v>203.83</v>
      </c>
      <c r="E170" s="113">
        <v>1</v>
      </c>
      <c r="F170" s="81"/>
      <c r="G170" s="82"/>
      <c r="H170" s="78">
        <f t="shared" si="17"/>
        <v>0</v>
      </c>
      <c r="I170" s="79">
        <f t="shared" si="18"/>
        <v>203.83</v>
      </c>
      <c r="J170" s="79">
        <f t="shared" si="19"/>
        <v>0</v>
      </c>
      <c r="K170" s="79">
        <f t="shared" si="20"/>
        <v>0</v>
      </c>
      <c r="L170" s="79">
        <f t="shared" si="16"/>
        <v>0</v>
      </c>
    </row>
    <row r="171" spans="1:12" s="75" customFormat="1" ht="48">
      <c r="A171" s="89" t="s">
        <v>339</v>
      </c>
      <c r="B171" s="112" t="s">
        <v>189</v>
      </c>
      <c r="C171" s="83" t="s">
        <v>362</v>
      </c>
      <c r="D171" s="113">
        <v>2064.79</v>
      </c>
      <c r="E171" s="113">
        <v>1</v>
      </c>
      <c r="F171" s="81"/>
      <c r="G171" s="82"/>
      <c r="H171" s="78">
        <f t="shared" si="17"/>
        <v>0</v>
      </c>
      <c r="I171" s="79">
        <f t="shared" si="18"/>
        <v>2064.79</v>
      </c>
      <c r="J171" s="79">
        <f t="shared" si="19"/>
        <v>0</v>
      </c>
      <c r="K171" s="79">
        <f t="shared" si="20"/>
        <v>0</v>
      </c>
      <c r="L171" s="79">
        <f t="shared" si="16"/>
        <v>0</v>
      </c>
    </row>
    <row r="172" spans="1:12" s="75" customFormat="1" ht="24">
      <c r="A172" s="89" t="s">
        <v>340</v>
      </c>
      <c r="B172" s="112" t="s">
        <v>190</v>
      </c>
      <c r="C172" s="83" t="s">
        <v>1</v>
      </c>
      <c r="D172" s="113">
        <v>16.92</v>
      </c>
      <c r="E172" s="113">
        <v>8</v>
      </c>
      <c r="F172" s="81"/>
      <c r="G172" s="82"/>
      <c r="H172" s="78">
        <f t="shared" si="17"/>
        <v>0</v>
      </c>
      <c r="I172" s="79">
        <f t="shared" si="18"/>
        <v>135.36</v>
      </c>
      <c r="J172" s="79">
        <f t="shared" si="19"/>
        <v>0</v>
      </c>
      <c r="K172" s="79">
        <f t="shared" si="20"/>
        <v>0</v>
      </c>
      <c r="L172" s="79">
        <f t="shared" si="16"/>
        <v>0</v>
      </c>
    </row>
    <row r="173" spans="1:12" s="75" customFormat="1" ht="36">
      <c r="A173" s="89" t="s">
        <v>341</v>
      </c>
      <c r="B173" s="112" t="s">
        <v>191</v>
      </c>
      <c r="C173" s="83" t="s">
        <v>362</v>
      </c>
      <c r="D173" s="113">
        <v>4029.37</v>
      </c>
      <c r="E173" s="113">
        <v>2</v>
      </c>
      <c r="F173" s="81"/>
      <c r="G173" s="82"/>
      <c r="H173" s="78">
        <f t="shared" si="17"/>
        <v>0</v>
      </c>
      <c r="I173" s="79">
        <f t="shared" si="18"/>
        <v>8058.74</v>
      </c>
      <c r="J173" s="79">
        <f t="shared" si="19"/>
        <v>0</v>
      </c>
      <c r="K173" s="79">
        <f t="shared" si="20"/>
        <v>0</v>
      </c>
      <c r="L173" s="79">
        <f t="shared" si="16"/>
        <v>0</v>
      </c>
    </row>
    <row r="174" spans="1:12" s="75" customFormat="1" ht="36">
      <c r="A174" s="89" t="s">
        <v>342</v>
      </c>
      <c r="B174" s="112" t="s">
        <v>192</v>
      </c>
      <c r="C174" s="83" t="s">
        <v>1</v>
      </c>
      <c r="D174" s="113">
        <v>400.56</v>
      </c>
      <c r="E174" s="113">
        <v>1</v>
      </c>
      <c r="F174" s="81"/>
      <c r="G174" s="82"/>
      <c r="H174" s="78">
        <f t="shared" si="17"/>
        <v>0</v>
      </c>
      <c r="I174" s="79">
        <f t="shared" si="18"/>
        <v>400.56</v>
      </c>
      <c r="J174" s="79">
        <f t="shared" si="19"/>
        <v>0</v>
      </c>
      <c r="K174" s="79">
        <f t="shared" si="20"/>
        <v>0</v>
      </c>
      <c r="L174" s="79">
        <f t="shared" si="16"/>
        <v>0</v>
      </c>
    </row>
    <row r="175" spans="1:12" s="75" customFormat="1" ht="24">
      <c r="A175" s="89" t="s">
        <v>343</v>
      </c>
      <c r="B175" s="112" t="s">
        <v>193</v>
      </c>
      <c r="C175" s="83" t="s">
        <v>1</v>
      </c>
      <c r="D175" s="113">
        <v>541.8</v>
      </c>
      <c r="E175" s="113">
        <v>36</v>
      </c>
      <c r="F175" s="81"/>
      <c r="G175" s="82"/>
      <c r="H175" s="78">
        <f t="shared" si="17"/>
        <v>0</v>
      </c>
      <c r="I175" s="79">
        <f t="shared" si="18"/>
        <v>19504.8</v>
      </c>
      <c r="J175" s="79">
        <f t="shared" si="19"/>
        <v>0</v>
      </c>
      <c r="K175" s="79">
        <f t="shared" si="20"/>
        <v>0</v>
      </c>
      <c r="L175" s="79">
        <f t="shared" si="16"/>
        <v>0</v>
      </c>
    </row>
    <row r="176" spans="1:12" s="75" customFormat="1" ht="12">
      <c r="A176" s="89" t="s">
        <v>344</v>
      </c>
      <c r="B176" s="112" t="s">
        <v>194</v>
      </c>
      <c r="C176" s="83" t="s">
        <v>1</v>
      </c>
      <c r="D176" s="113">
        <v>278.84</v>
      </c>
      <c r="E176" s="113">
        <v>2</v>
      </c>
      <c r="F176" s="81"/>
      <c r="G176" s="82"/>
      <c r="H176" s="78">
        <f t="shared" si="17"/>
        <v>0</v>
      </c>
      <c r="I176" s="79">
        <f t="shared" si="18"/>
        <v>557.68</v>
      </c>
      <c r="J176" s="79">
        <f t="shared" si="19"/>
        <v>0</v>
      </c>
      <c r="K176" s="79">
        <f t="shared" si="20"/>
        <v>0</v>
      </c>
      <c r="L176" s="79">
        <f t="shared" si="16"/>
        <v>0</v>
      </c>
    </row>
    <row r="177" spans="1:12" s="75" customFormat="1" ht="12">
      <c r="A177" s="89" t="s">
        <v>345</v>
      </c>
      <c r="B177" s="112" t="s">
        <v>195</v>
      </c>
      <c r="C177" s="83" t="s">
        <v>1</v>
      </c>
      <c r="D177" s="113">
        <v>136.71</v>
      </c>
      <c r="E177" s="113">
        <v>3</v>
      </c>
      <c r="F177" s="81"/>
      <c r="G177" s="82"/>
      <c r="H177" s="78">
        <f t="shared" si="17"/>
        <v>0</v>
      </c>
      <c r="I177" s="79">
        <f t="shared" si="18"/>
        <v>410.13</v>
      </c>
      <c r="J177" s="79">
        <f t="shared" si="19"/>
        <v>0</v>
      </c>
      <c r="K177" s="79">
        <f t="shared" si="20"/>
        <v>0</v>
      </c>
      <c r="L177" s="79">
        <f t="shared" si="16"/>
        <v>0</v>
      </c>
    </row>
    <row r="178" spans="1:12" s="75" customFormat="1" ht="12">
      <c r="A178" s="106" t="s">
        <v>346</v>
      </c>
      <c r="B178" s="107" t="s">
        <v>196</v>
      </c>
      <c r="C178" s="83"/>
      <c r="D178" s="108"/>
      <c r="E178" s="109"/>
      <c r="F178" s="81"/>
      <c r="G178" s="82"/>
      <c r="H178" s="78">
        <f t="shared" si="17"/>
        <v>0</v>
      </c>
      <c r="I178" s="79">
        <f t="shared" si="18"/>
        <v>0</v>
      </c>
      <c r="J178" s="79">
        <f t="shared" si="19"/>
        <v>0</v>
      </c>
      <c r="K178" s="79">
        <f t="shared" si="20"/>
        <v>0</v>
      </c>
      <c r="L178" s="79">
        <f t="shared" si="16"/>
        <v>0</v>
      </c>
    </row>
    <row r="179" spans="1:12" s="75" customFormat="1" ht="24">
      <c r="A179" s="89" t="s">
        <v>347</v>
      </c>
      <c r="B179" s="112" t="s">
        <v>197</v>
      </c>
      <c r="C179" s="83" t="s">
        <v>17</v>
      </c>
      <c r="D179" s="113">
        <v>19.74</v>
      </c>
      <c r="E179" s="113">
        <v>50</v>
      </c>
      <c r="F179" s="88"/>
      <c r="G179" s="82"/>
      <c r="H179" s="78">
        <f t="shared" si="17"/>
        <v>0</v>
      </c>
      <c r="I179" s="79">
        <f t="shared" si="18"/>
        <v>987</v>
      </c>
      <c r="J179" s="79">
        <f t="shared" si="19"/>
        <v>0</v>
      </c>
      <c r="K179" s="79">
        <f t="shared" si="20"/>
        <v>0</v>
      </c>
      <c r="L179" s="79">
        <f t="shared" si="16"/>
        <v>0</v>
      </c>
    </row>
    <row r="180" spans="1:12" s="75" customFormat="1" ht="12">
      <c r="A180" s="89"/>
      <c r="B180" s="90"/>
      <c r="C180" s="83"/>
      <c r="D180" s="101"/>
      <c r="E180" s="101"/>
      <c r="F180" s="88"/>
      <c r="G180" s="82"/>
      <c r="H180" s="78"/>
      <c r="I180" s="79"/>
      <c r="J180" s="79"/>
      <c r="K180" s="79"/>
      <c r="L180" s="79"/>
    </row>
    <row r="181" spans="1:12" s="56" customFormat="1" ht="14.25">
      <c r="A181" s="54"/>
      <c r="B181" s="64"/>
      <c r="C181" s="52"/>
      <c r="D181" s="53"/>
      <c r="E181" s="53"/>
      <c r="F181" s="49"/>
      <c r="G181" s="55"/>
      <c r="H181" s="51"/>
      <c r="I181" s="50">
        <f>SUM(I10:I180)</f>
        <v>1881630.9168</v>
      </c>
      <c r="J181" s="50">
        <f>SUM(J10:J180)+0.02</f>
        <v>304154.7994000001</v>
      </c>
      <c r="K181" s="50">
        <f>SUM(K10:K180)</f>
        <v>88340.12000000001</v>
      </c>
      <c r="L181" s="50">
        <f>SUM(L10:L180)+0.02</f>
        <v>392494.9194000001</v>
      </c>
    </row>
    <row r="182" spans="1:12" s="56" customFormat="1" ht="14.25" customHeight="1">
      <c r="A182" s="130" t="s">
        <v>371</v>
      </c>
      <c r="B182" s="130"/>
      <c r="C182" s="130"/>
      <c r="D182" s="130"/>
      <c r="E182" s="130"/>
      <c r="F182" s="130"/>
      <c r="G182" s="130"/>
      <c r="H182" s="130"/>
      <c r="I182" s="57"/>
      <c r="J182" s="58"/>
      <c r="K182" s="49"/>
      <c r="L182" s="49"/>
    </row>
    <row r="183" spans="4:11" s="56" customFormat="1" ht="14.25">
      <c r="D183" s="59"/>
      <c r="E183" s="59"/>
      <c r="I183" s="71"/>
      <c r="K183" s="59"/>
    </row>
    <row r="184" spans="4:12" s="56" customFormat="1" ht="14.25">
      <c r="D184" s="59"/>
      <c r="E184" s="59"/>
      <c r="K184" s="119">
        <v>304154.8</v>
      </c>
      <c r="L184" s="120"/>
    </row>
    <row r="185" spans="9:11" ht="14.25">
      <c r="I185" s="61"/>
      <c r="J185" s="61"/>
      <c r="K185" s="62"/>
    </row>
    <row r="186" ht="14.25">
      <c r="K186" s="115"/>
    </row>
    <row r="187" ht="14.25">
      <c r="K187" s="63"/>
    </row>
  </sheetData>
  <sheetProtection/>
  <mergeCells count="16">
    <mergeCell ref="A1:G1"/>
    <mergeCell ref="I1:L1"/>
    <mergeCell ref="A2:L2"/>
    <mergeCell ref="A3:F3"/>
    <mergeCell ref="G3:L3"/>
    <mergeCell ref="A4:L4"/>
    <mergeCell ref="A182:H182"/>
    <mergeCell ref="A5:L5"/>
    <mergeCell ref="M5:W5"/>
    <mergeCell ref="A6:L6"/>
    <mergeCell ref="A7:A8"/>
    <mergeCell ref="B7:B8"/>
    <mergeCell ref="C7:C8"/>
    <mergeCell ref="D7:D8"/>
    <mergeCell ref="E7:H7"/>
    <mergeCell ref="I7:L7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87"/>
  <sheetViews>
    <sheetView view="pageBreakPreview" zoomScaleSheetLayoutView="100" zoomScalePageLayoutView="0" workbookViewId="0" topLeftCell="A1">
      <selection activeCell="A183" sqref="A183"/>
    </sheetView>
  </sheetViews>
  <sheetFormatPr defaultColWidth="9.140625" defaultRowHeight="15"/>
  <cols>
    <col min="1" max="1" width="6.7109375" style="46" bestFit="1" customWidth="1"/>
    <col min="2" max="2" width="47.421875" style="46" customWidth="1"/>
    <col min="3" max="3" width="6.421875" style="46" customWidth="1"/>
    <col min="4" max="4" width="13.8515625" style="115" bestFit="1" customWidth="1"/>
    <col min="5" max="5" width="13.140625" style="115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6384" width="9.140625" style="46" customWidth="1"/>
  </cols>
  <sheetData>
    <row r="1" spans="1:12" ht="15.75">
      <c r="A1" s="124"/>
      <c r="B1" s="124"/>
      <c r="C1" s="124"/>
      <c r="D1" s="124"/>
      <c r="E1" s="124"/>
      <c r="F1" s="124"/>
      <c r="G1" s="124"/>
      <c r="H1" s="45"/>
      <c r="I1" s="125" t="s">
        <v>366</v>
      </c>
      <c r="J1" s="125"/>
      <c r="K1" s="125"/>
      <c r="L1" s="125"/>
    </row>
    <row r="2" spans="1:12" ht="15.75">
      <c r="A2" s="126" t="s">
        <v>41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2" ht="15.75">
      <c r="A3" s="127" t="s">
        <v>98</v>
      </c>
      <c r="B3" s="128"/>
      <c r="C3" s="128"/>
      <c r="D3" s="128"/>
      <c r="E3" s="128"/>
      <c r="F3" s="128"/>
      <c r="G3" s="129" t="s">
        <v>367</v>
      </c>
      <c r="H3" s="129"/>
      <c r="I3" s="129"/>
      <c r="J3" s="129"/>
      <c r="K3" s="129"/>
      <c r="L3" s="129"/>
    </row>
    <row r="4" spans="1:12" ht="15.75">
      <c r="A4" s="127" t="s">
        <v>100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1:23" ht="32.25" customHeight="1">
      <c r="A5" s="131" t="s">
        <v>99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</row>
    <row r="6" spans="1:12" ht="15.75">
      <c r="A6" s="132" t="s">
        <v>96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</row>
    <row r="7" spans="1:12" ht="15.75">
      <c r="A7" s="133" t="s">
        <v>0</v>
      </c>
      <c r="B7" s="133" t="s">
        <v>2</v>
      </c>
      <c r="C7" s="133" t="s">
        <v>1</v>
      </c>
      <c r="D7" s="134" t="s">
        <v>3</v>
      </c>
      <c r="E7" s="135" t="s">
        <v>4</v>
      </c>
      <c r="F7" s="135"/>
      <c r="G7" s="135"/>
      <c r="H7" s="135"/>
      <c r="I7" s="136" t="s">
        <v>5</v>
      </c>
      <c r="J7" s="136"/>
      <c r="K7" s="136"/>
      <c r="L7" s="136"/>
    </row>
    <row r="8" spans="1:12" ht="15.75">
      <c r="A8" s="133"/>
      <c r="B8" s="133"/>
      <c r="C8" s="133"/>
      <c r="D8" s="134"/>
      <c r="E8" s="116" t="s">
        <v>6</v>
      </c>
      <c r="F8" s="48" t="s">
        <v>7</v>
      </c>
      <c r="G8" s="47" t="s">
        <v>8</v>
      </c>
      <c r="H8" s="47" t="s">
        <v>9</v>
      </c>
      <c r="I8" s="47" t="s">
        <v>6</v>
      </c>
      <c r="J8" s="47" t="s">
        <v>7</v>
      </c>
      <c r="K8" s="47" t="s">
        <v>8</v>
      </c>
      <c r="L8" s="47" t="s">
        <v>10</v>
      </c>
    </row>
    <row r="9" spans="1:12" s="75" customFormat="1" ht="24">
      <c r="A9" s="72" t="s">
        <v>349</v>
      </c>
      <c r="B9" s="91" t="s">
        <v>348</v>
      </c>
      <c r="C9" s="72"/>
      <c r="D9" s="114"/>
      <c r="E9" s="117"/>
      <c r="F9" s="73"/>
      <c r="G9" s="74"/>
      <c r="H9" s="74"/>
      <c r="I9" s="74"/>
      <c r="J9" s="74"/>
      <c r="K9" s="74"/>
      <c r="L9" s="74"/>
    </row>
    <row r="10" spans="1:12" s="75" customFormat="1" ht="12">
      <c r="A10" s="91" t="s">
        <v>13</v>
      </c>
      <c r="B10" s="92" t="s">
        <v>101</v>
      </c>
      <c r="C10" s="76"/>
      <c r="D10" s="93"/>
      <c r="E10" s="94"/>
      <c r="F10" s="77"/>
      <c r="G10" s="77"/>
      <c r="H10" s="78">
        <f aca="true" t="shared" si="0" ref="H10:H73">G10+F10</f>
        <v>0</v>
      </c>
      <c r="I10" s="79">
        <f aca="true" t="shared" si="1" ref="I10:I54">ROUNDUP((E10*D10),2)</f>
        <v>0</v>
      </c>
      <c r="J10" s="79">
        <f aca="true" t="shared" si="2" ref="J10:J54">ROUNDUP((F10*D10),2)</f>
        <v>0</v>
      </c>
      <c r="K10" s="79">
        <f aca="true" t="shared" si="3" ref="K10:K54">ROUNDUP((D10*G10),2)</f>
        <v>0</v>
      </c>
      <c r="L10" s="79">
        <f aca="true" t="shared" si="4" ref="L10:L56">K10+J10</f>
        <v>0</v>
      </c>
    </row>
    <row r="11" spans="1:12" s="75" customFormat="1" ht="24">
      <c r="A11" s="89" t="s">
        <v>12</v>
      </c>
      <c r="B11" s="95" t="s">
        <v>102</v>
      </c>
      <c r="C11" s="80" t="s">
        <v>353</v>
      </c>
      <c r="D11" s="96">
        <v>459.34</v>
      </c>
      <c r="E11" s="96">
        <v>6</v>
      </c>
      <c r="F11" s="81"/>
      <c r="G11" s="82">
        <v>6</v>
      </c>
      <c r="H11" s="78">
        <f t="shared" si="0"/>
        <v>6</v>
      </c>
      <c r="I11" s="79">
        <f t="shared" si="1"/>
        <v>2756.04</v>
      </c>
      <c r="J11" s="79">
        <f t="shared" si="2"/>
        <v>0</v>
      </c>
      <c r="K11" s="79">
        <f t="shared" si="3"/>
        <v>2756.04</v>
      </c>
      <c r="L11" s="79">
        <f t="shared" si="4"/>
        <v>2756.04</v>
      </c>
    </row>
    <row r="12" spans="1:12" s="75" customFormat="1" ht="12">
      <c r="A12" s="91" t="s">
        <v>28</v>
      </c>
      <c r="B12" s="92" t="s">
        <v>103</v>
      </c>
      <c r="C12" s="83"/>
      <c r="D12" s="93">
        <v>0</v>
      </c>
      <c r="E12" s="97"/>
      <c r="F12" s="84"/>
      <c r="G12" s="85"/>
      <c r="H12" s="78">
        <f t="shared" si="0"/>
        <v>0</v>
      </c>
      <c r="I12" s="79">
        <f t="shared" si="1"/>
        <v>0</v>
      </c>
      <c r="J12" s="79">
        <f t="shared" si="2"/>
        <v>0</v>
      </c>
      <c r="K12" s="79">
        <f t="shared" si="3"/>
        <v>0</v>
      </c>
      <c r="L12" s="79">
        <f t="shared" si="4"/>
        <v>0</v>
      </c>
    </row>
    <row r="13" spans="1:12" s="75" customFormat="1" ht="24">
      <c r="A13" s="89" t="s">
        <v>29</v>
      </c>
      <c r="B13" s="95" t="s">
        <v>104</v>
      </c>
      <c r="C13" s="83" t="s">
        <v>354</v>
      </c>
      <c r="D13" s="96">
        <v>14.74</v>
      </c>
      <c r="E13" s="97">
        <v>362.9</v>
      </c>
      <c r="F13" s="81">
        <v>329.3</v>
      </c>
      <c r="G13" s="82"/>
      <c r="H13" s="78">
        <f t="shared" si="0"/>
        <v>329.3</v>
      </c>
      <c r="I13" s="79">
        <f t="shared" si="1"/>
        <v>5349.150000000001</v>
      </c>
      <c r="J13" s="79">
        <f t="shared" si="2"/>
        <v>4853.89</v>
      </c>
      <c r="K13" s="79">
        <f t="shared" si="3"/>
        <v>0</v>
      </c>
      <c r="L13" s="79">
        <f t="shared" si="4"/>
        <v>4853.89</v>
      </c>
    </row>
    <row r="14" spans="1:12" s="87" customFormat="1" ht="12">
      <c r="A14" s="89" t="s">
        <v>30</v>
      </c>
      <c r="B14" s="95" t="s">
        <v>105</v>
      </c>
      <c r="C14" s="83" t="s">
        <v>354</v>
      </c>
      <c r="D14" s="96">
        <v>14.92</v>
      </c>
      <c r="E14" s="97">
        <v>410.4</v>
      </c>
      <c r="F14" s="81"/>
      <c r="G14" s="82"/>
      <c r="H14" s="78">
        <f t="shared" si="0"/>
        <v>0</v>
      </c>
      <c r="I14" s="79">
        <f t="shared" si="1"/>
        <v>6123.17</v>
      </c>
      <c r="J14" s="79">
        <f t="shared" si="2"/>
        <v>0</v>
      </c>
      <c r="K14" s="79">
        <f t="shared" si="3"/>
        <v>0</v>
      </c>
      <c r="L14" s="79">
        <f t="shared" si="4"/>
        <v>0</v>
      </c>
    </row>
    <row r="15" spans="1:12" s="75" customFormat="1" ht="24">
      <c r="A15" s="89" t="s">
        <v>31</v>
      </c>
      <c r="B15" s="95" t="s">
        <v>106</v>
      </c>
      <c r="C15" s="83" t="s">
        <v>355</v>
      </c>
      <c r="D15" s="96">
        <v>247.57</v>
      </c>
      <c r="E15" s="97">
        <v>6.8</v>
      </c>
      <c r="F15" s="81"/>
      <c r="G15" s="82"/>
      <c r="H15" s="78">
        <f t="shared" si="0"/>
        <v>0</v>
      </c>
      <c r="I15" s="79">
        <f t="shared" si="1"/>
        <v>1683.48</v>
      </c>
      <c r="J15" s="79">
        <f t="shared" si="2"/>
        <v>0</v>
      </c>
      <c r="K15" s="79">
        <f t="shared" si="3"/>
        <v>0</v>
      </c>
      <c r="L15" s="79">
        <f t="shared" si="4"/>
        <v>0</v>
      </c>
    </row>
    <row r="16" spans="1:12" s="75" customFormat="1" ht="24">
      <c r="A16" s="89" t="s">
        <v>198</v>
      </c>
      <c r="B16" s="95" t="s">
        <v>107</v>
      </c>
      <c r="C16" s="83" t="s">
        <v>353</v>
      </c>
      <c r="D16" s="96">
        <v>19.86</v>
      </c>
      <c r="E16" s="98">
        <v>664.7</v>
      </c>
      <c r="F16" s="81"/>
      <c r="G16" s="82"/>
      <c r="H16" s="78">
        <f t="shared" si="0"/>
        <v>0</v>
      </c>
      <c r="I16" s="79">
        <f>E16*D16</f>
        <v>13200.942000000001</v>
      </c>
      <c r="J16" s="79">
        <f>F16*D16</f>
        <v>0</v>
      </c>
      <c r="K16" s="79">
        <f>D16*G16</f>
        <v>0</v>
      </c>
      <c r="L16" s="79">
        <f t="shared" si="4"/>
        <v>0</v>
      </c>
    </row>
    <row r="17" spans="1:12" s="75" customFormat="1" ht="24">
      <c r="A17" s="89" t="s">
        <v>199</v>
      </c>
      <c r="B17" s="95" t="s">
        <v>108</v>
      </c>
      <c r="C17" s="83" t="s">
        <v>353</v>
      </c>
      <c r="D17" s="96">
        <v>31.81</v>
      </c>
      <c r="E17" s="97">
        <v>456</v>
      </c>
      <c r="F17" s="81"/>
      <c r="G17" s="82"/>
      <c r="H17" s="78">
        <f t="shared" si="0"/>
        <v>0</v>
      </c>
      <c r="I17" s="79">
        <f t="shared" si="1"/>
        <v>14505.36</v>
      </c>
      <c r="J17" s="79">
        <f t="shared" si="2"/>
        <v>0</v>
      </c>
      <c r="K17" s="79">
        <f t="shared" si="3"/>
        <v>0</v>
      </c>
      <c r="L17" s="79">
        <f t="shared" si="4"/>
        <v>0</v>
      </c>
    </row>
    <row r="18" spans="1:12" s="87" customFormat="1" ht="24">
      <c r="A18" s="89" t="s">
        <v>200</v>
      </c>
      <c r="B18" s="95" t="s">
        <v>109</v>
      </c>
      <c r="C18" s="83" t="s">
        <v>355</v>
      </c>
      <c r="D18" s="96">
        <v>38.14</v>
      </c>
      <c r="E18" s="97">
        <v>1184.4</v>
      </c>
      <c r="F18" s="81">
        <v>1033.31</v>
      </c>
      <c r="G18" s="82"/>
      <c r="H18" s="78">
        <f t="shared" si="0"/>
        <v>1033.31</v>
      </c>
      <c r="I18" s="79">
        <f t="shared" si="1"/>
        <v>45173.020000000004</v>
      </c>
      <c r="J18" s="79">
        <f t="shared" si="2"/>
        <v>39410.450000000004</v>
      </c>
      <c r="K18" s="79">
        <f t="shared" si="3"/>
        <v>0</v>
      </c>
      <c r="L18" s="79">
        <f t="shared" si="4"/>
        <v>39410.450000000004</v>
      </c>
    </row>
    <row r="19" spans="1:12" s="75" customFormat="1" ht="36">
      <c r="A19" s="89" t="s">
        <v>201</v>
      </c>
      <c r="B19" s="95" t="s">
        <v>110</v>
      </c>
      <c r="C19" s="83" t="s">
        <v>356</v>
      </c>
      <c r="D19" s="96">
        <v>1534.39</v>
      </c>
      <c r="E19" s="97">
        <v>1</v>
      </c>
      <c r="F19" s="81">
        <v>1</v>
      </c>
      <c r="G19" s="82"/>
      <c r="H19" s="78">
        <f t="shared" si="0"/>
        <v>1</v>
      </c>
      <c r="I19" s="79">
        <f t="shared" si="1"/>
        <v>1534.39</v>
      </c>
      <c r="J19" s="79">
        <f t="shared" si="2"/>
        <v>1534.39</v>
      </c>
      <c r="K19" s="79">
        <f t="shared" si="3"/>
        <v>0</v>
      </c>
      <c r="L19" s="79">
        <f t="shared" si="4"/>
        <v>1534.39</v>
      </c>
    </row>
    <row r="20" spans="1:12" s="75" customFormat="1" ht="12">
      <c r="A20" s="91" t="s">
        <v>33</v>
      </c>
      <c r="B20" s="92" t="s">
        <v>111</v>
      </c>
      <c r="C20" s="83"/>
      <c r="D20" s="99">
        <v>0</v>
      </c>
      <c r="E20" s="100"/>
      <c r="F20" s="81"/>
      <c r="G20" s="82"/>
      <c r="H20" s="78">
        <f t="shared" si="0"/>
        <v>0</v>
      </c>
      <c r="I20" s="79">
        <f t="shared" si="1"/>
        <v>0</v>
      </c>
      <c r="J20" s="79">
        <f t="shared" si="2"/>
        <v>0</v>
      </c>
      <c r="K20" s="79">
        <f t="shared" si="3"/>
        <v>0</v>
      </c>
      <c r="L20" s="79">
        <f t="shared" si="4"/>
        <v>0</v>
      </c>
    </row>
    <row r="21" spans="1:13" s="75" customFormat="1" ht="24">
      <c r="A21" s="89" t="s">
        <v>34</v>
      </c>
      <c r="B21" s="95" t="s">
        <v>112</v>
      </c>
      <c r="C21" s="83" t="s">
        <v>353</v>
      </c>
      <c r="D21" s="104">
        <v>4.24</v>
      </c>
      <c r="E21" s="97">
        <v>2103.28</v>
      </c>
      <c r="F21" s="81">
        <v>2270.4</v>
      </c>
      <c r="G21" s="82"/>
      <c r="H21" s="78">
        <f t="shared" si="0"/>
        <v>2270.4</v>
      </c>
      <c r="I21" s="79">
        <f t="shared" si="1"/>
        <v>8917.91</v>
      </c>
      <c r="J21" s="79">
        <f t="shared" si="2"/>
        <v>9626.5</v>
      </c>
      <c r="K21" s="79">
        <f t="shared" si="3"/>
        <v>0</v>
      </c>
      <c r="L21" s="79">
        <f t="shared" si="4"/>
        <v>9626.5</v>
      </c>
      <c r="M21" s="75">
        <v>6873.04</v>
      </c>
    </row>
    <row r="22" spans="1:13" s="87" customFormat="1" ht="12">
      <c r="A22" s="91" t="s">
        <v>84</v>
      </c>
      <c r="B22" s="92" t="s">
        <v>113</v>
      </c>
      <c r="C22" s="83"/>
      <c r="D22" s="93">
        <v>0</v>
      </c>
      <c r="E22" s="97"/>
      <c r="F22" s="81"/>
      <c r="G22" s="82"/>
      <c r="H22" s="78">
        <f t="shared" si="0"/>
        <v>0</v>
      </c>
      <c r="I22" s="79">
        <f t="shared" si="1"/>
        <v>0</v>
      </c>
      <c r="J22" s="79">
        <f t="shared" si="2"/>
        <v>0</v>
      </c>
      <c r="K22" s="79">
        <f t="shared" si="3"/>
        <v>0</v>
      </c>
      <c r="L22" s="79">
        <f t="shared" si="4"/>
        <v>0</v>
      </c>
      <c r="M22" s="87">
        <f>M21+0.6</f>
        <v>6873.64</v>
      </c>
    </row>
    <row r="23" spans="1:12" s="75" customFormat="1" ht="24">
      <c r="A23" s="89" t="s">
        <v>85</v>
      </c>
      <c r="B23" s="95" t="s">
        <v>114</v>
      </c>
      <c r="C23" s="83" t="s">
        <v>353</v>
      </c>
      <c r="D23" s="96">
        <v>3.990235</v>
      </c>
      <c r="E23" s="97">
        <v>1881.08</v>
      </c>
      <c r="F23" s="81"/>
      <c r="G23" s="82"/>
      <c r="H23" s="78">
        <f t="shared" si="0"/>
        <v>0</v>
      </c>
      <c r="I23" s="79">
        <f>ROUNDUP((E23*D23),2)</f>
        <v>7505.96</v>
      </c>
      <c r="J23" s="79">
        <f t="shared" si="2"/>
        <v>0</v>
      </c>
      <c r="K23" s="79">
        <f t="shared" si="3"/>
        <v>0</v>
      </c>
      <c r="L23" s="79">
        <f t="shared" si="4"/>
        <v>0</v>
      </c>
    </row>
    <row r="24" spans="1:12" s="75" customFormat="1" ht="12">
      <c r="A24" s="91" t="s">
        <v>86</v>
      </c>
      <c r="B24" s="92" t="s">
        <v>115</v>
      </c>
      <c r="C24" s="83"/>
      <c r="D24" s="96">
        <v>0</v>
      </c>
      <c r="E24" s="97"/>
      <c r="F24" s="81"/>
      <c r="G24" s="82"/>
      <c r="H24" s="78">
        <f t="shared" si="0"/>
        <v>0</v>
      </c>
      <c r="I24" s="79">
        <f t="shared" si="1"/>
        <v>0</v>
      </c>
      <c r="J24" s="79">
        <f t="shared" si="2"/>
        <v>0</v>
      </c>
      <c r="K24" s="79">
        <f t="shared" si="3"/>
        <v>0</v>
      </c>
      <c r="L24" s="79">
        <f t="shared" si="4"/>
        <v>0</v>
      </c>
    </row>
    <row r="25" spans="1:12" s="75" customFormat="1" ht="24">
      <c r="A25" s="89" t="s">
        <v>87</v>
      </c>
      <c r="B25" s="95" t="s">
        <v>116</v>
      </c>
      <c r="C25" s="83" t="s">
        <v>353</v>
      </c>
      <c r="D25" s="96">
        <v>40.36</v>
      </c>
      <c r="E25" s="101">
        <v>761.8</v>
      </c>
      <c r="F25" s="81">
        <v>796.34</v>
      </c>
      <c r="G25" s="82"/>
      <c r="H25" s="78">
        <f t="shared" si="0"/>
        <v>796.34</v>
      </c>
      <c r="I25" s="79">
        <f t="shared" si="1"/>
        <v>30746.25</v>
      </c>
      <c r="J25" s="79">
        <f t="shared" si="2"/>
        <v>32140.289999999997</v>
      </c>
      <c r="K25" s="79">
        <f t="shared" si="3"/>
        <v>0</v>
      </c>
      <c r="L25" s="79">
        <f t="shared" si="4"/>
        <v>32140.289999999997</v>
      </c>
    </row>
    <row r="26" spans="1:12" s="87" customFormat="1" ht="12">
      <c r="A26" s="91" t="s">
        <v>88</v>
      </c>
      <c r="B26" s="92" t="s">
        <v>117</v>
      </c>
      <c r="C26" s="83"/>
      <c r="D26" s="93">
        <v>0</v>
      </c>
      <c r="E26" s="97"/>
      <c r="F26" s="81"/>
      <c r="G26" s="82"/>
      <c r="H26" s="78">
        <f t="shared" si="0"/>
        <v>0</v>
      </c>
      <c r="I26" s="79">
        <f t="shared" si="1"/>
        <v>0</v>
      </c>
      <c r="J26" s="79">
        <f t="shared" si="2"/>
        <v>0</v>
      </c>
      <c r="K26" s="79">
        <f t="shared" si="3"/>
        <v>0</v>
      </c>
      <c r="L26" s="79">
        <f t="shared" si="4"/>
        <v>0</v>
      </c>
    </row>
    <row r="27" spans="1:12" s="75" customFormat="1" ht="60">
      <c r="A27" s="89" t="s">
        <v>89</v>
      </c>
      <c r="B27" s="95" t="s">
        <v>118</v>
      </c>
      <c r="C27" s="83" t="s">
        <v>356</v>
      </c>
      <c r="D27" s="96">
        <v>907.76</v>
      </c>
      <c r="E27" s="97">
        <v>3</v>
      </c>
      <c r="F27" s="81"/>
      <c r="G27" s="82"/>
      <c r="H27" s="78">
        <f t="shared" si="0"/>
        <v>0</v>
      </c>
      <c r="I27" s="79">
        <f t="shared" si="1"/>
        <v>2723.28</v>
      </c>
      <c r="J27" s="79">
        <f t="shared" si="2"/>
        <v>0</v>
      </c>
      <c r="K27" s="79">
        <f t="shared" si="3"/>
        <v>0</v>
      </c>
      <c r="L27" s="79">
        <f t="shared" si="4"/>
        <v>0</v>
      </c>
    </row>
    <row r="28" spans="1:12" s="75" customFormat="1" ht="24">
      <c r="A28" s="89" t="s">
        <v>90</v>
      </c>
      <c r="B28" s="95" t="s">
        <v>119</v>
      </c>
      <c r="C28" s="83" t="s">
        <v>355</v>
      </c>
      <c r="D28" s="96">
        <v>35.02</v>
      </c>
      <c r="E28" s="97">
        <v>57.6</v>
      </c>
      <c r="F28" s="81">
        <v>89.5</v>
      </c>
      <c r="G28" s="82"/>
      <c r="H28" s="78">
        <f t="shared" si="0"/>
        <v>89.5</v>
      </c>
      <c r="I28" s="79">
        <f>E28*D28</f>
        <v>2017.1520000000003</v>
      </c>
      <c r="J28" s="79">
        <f>F28*D28</f>
        <v>3134.2900000000004</v>
      </c>
      <c r="K28" s="79">
        <f>D28*G28</f>
        <v>0</v>
      </c>
      <c r="L28" s="79">
        <f t="shared" si="4"/>
        <v>3134.2900000000004</v>
      </c>
    </row>
    <row r="29" spans="1:12" s="75" customFormat="1" ht="36">
      <c r="A29" s="89" t="s">
        <v>91</v>
      </c>
      <c r="B29" s="102" t="s">
        <v>120</v>
      </c>
      <c r="C29" s="83" t="s">
        <v>353</v>
      </c>
      <c r="D29" s="96">
        <v>94.86</v>
      </c>
      <c r="E29" s="101">
        <v>60</v>
      </c>
      <c r="F29" s="81">
        <v>210.04</v>
      </c>
      <c r="G29" s="82"/>
      <c r="H29" s="78">
        <f t="shared" si="0"/>
        <v>210.04</v>
      </c>
      <c r="I29" s="79">
        <f t="shared" si="1"/>
        <v>5691.6</v>
      </c>
      <c r="J29" s="79">
        <f t="shared" si="2"/>
        <v>19924.399999999998</v>
      </c>
      <c r="K29" s="79">
        <f t="shared" si="3"/>
        <v>0</v>
      </c>
      <c r="L29" s="79">
        <f t="shared" si="4"/>
        <v>19924.399999999998</v>
      </c>
    </row>
    <row r="30" spans="1:12" s="87" customFormat="1" ht="24">
      <c r="A30" s="89" t="s">
        <v>202</v>
      </c>
      <c r="B30" s="95" t="s">
        <v>121</v>
      </c>
      <c r="C30" s="83" t="s">
        <v>353</v>
      </c>
      <c r="D30" s="96">
        <v>9.38</v>
      </c>
      <c r="E30" s="101">
        <v>60</v>
      </c>
      <c r="F30" s="81">
        <v>214.16</v>
      </c>
      <c r="G30" s="82"/>
      <c r="H30" s="78">
        <f t="shared" si="0"/>
        <v>214.16</v>
      </c>
      <c r="I30" s="79">
        <f t="shared" si="1"/>
        <v>562.8</v>
      </c>
      <c r="J30" s="79">
        <f t="shared" si="2"/>
        <v>2008.83</v>
      </c>
      <c r="K30" s="79">
        <f t="shared" si="3"/>
        <v>0</v>
      </c>
      <c r="L30" s="79">
        <f t="shared" si="4"/>
        <v>2008.83</v>
      </c>
    </row>
    <row r="31" spans="1:12" s="75" customFormat="1" ht="24">
      <c r="A31" s="89" t="s">
        <v>203</v>
      </c>
      <c r="B31" s="95" t="s">
        <v>116</v>
      </c>
      <c r="C31" s="83" t="s">
        <v>353</v>
      </c>
      <c r="D31" s="96">
        <v>40.36</v>
      </c>
      <c r="E31" s="97">
        <v>60</v>
      </c>
      <c r="F31" s="81">
        <v>214.16</v>
      </c>
      <c r="G31" s="82"/>
      <c r="H31" s="78">
        <f t="shared" si="0"/>
        <v>214.16</v>
      </c>
      <c r="I31" s="79">
        <f t="shared" si="1"/>
        <v>2421.6</v>
      </c>
      <c r="J31" s="79">
        <f t="shared" si="2"/>
        <v>8643.5</v>
      </c>
      <c r="K31" s="79">
        <f t="shared" si="3"/>
        <v>0</v>
      </c>
      <c r="L31" s="79">
        <f t="shared" si="4"/>
        <v>8643.5</v>
      </c>
    </row>
    <row r="32" spans="1:12" s="75" customFormat="1" ht="36">
      <c r="A32" s="89" t="s">
        <v>204</v>
      </c>
      <c r="B32" s="95" t="s">
        <v>122</v>
      </c>
      <c r="C32" s="83" t="s">
        <v>353</v>
      </c>
      <c r="D32" s="96">
        <v>283.38</v>
      </c>
      <c r="E32" s="97">
        <v>50</v>
      </c>
      <c r="F32" s="81"/>
      <c r="G32" s="82">
        <v>50</v>
      </c>
      <c r="H32" s="78">
        <f t="shared" si="0"/>
        <v>50</v>
      </c>
      <c r="I32" s="79">
        <f t="shared" si="1"/>
        <v>14169</v>
      </c>
      <c r="J32" s="79">
        <f t="shared" si="2"/>
        <v>0</v>
      </c>
      <c r="K32" s="79">
        <f t="shared" si="3"/>
        <v>14169</v>
      </c>
      <c r="L32" s="79">
        <f t="shared" si="4"/>
        <v>14169</v>
      </c>
    </row>
    <row r="33" spans="1:12" s="75" customFormat="1" ht="48">
      <c r="A33" s="89" t="s">
        <v>205</v>
      </c>
      <c r="B33" s="103" t="s">
        <v>123</v>
      </c>
      <c r="C33" s="83" t="s">
        <v>357</v>
      </c>
      <c r="D33" s="96">
        <v>57.9</v>
      </c>
      <c r="E33" s="97">
        <v>300</v>
      </c>
      <c r="F33" s="81"/>
      <c r="G33" s="82">
        <v>11</v>
      </c>
      <c r="H33" s="78">
        <f t="shared" si="0"/>
        <v>11</v>
      </c>
      <c r="I33" s="79">
        <f t="shared" si="1"/>
        <v>17370</v>
      </c>
      <c r="J33" s="79">
        <f t="shared" si="2"/>
        <v>0</v>
      </c>
      <c r="K33" s="79">
        <f t="shared" si="3"/>
        <v>636.9</v>
      </c>
      <c r="L33" s="79">
        <f t="shared" si="4"/>
        <v>636.9</v>
      </c>
    </row>
    <row r="34" spans="1:12" s="87" customFormat="1" ht="12">
      <c r="A34" s="91" t="s">
        <v>92</v>
      </c>
      <c r="B34" s="92" t="s">
        <v>124</v>
      </c>
      <c r="C34" s="83"/>
      <c r="D34" s="93">
        <v>0</v>
      </c>
      <c r="E34" s="97"/>
      <c r="F34" s="81"/>
      <c r="G34" s="82"/>
      <c r="H34" s="78">
        <f t="shared" si="0"/>
        <v>0</v>
      </c>
      <c r="I34" s="79">
        <f t="shared" si="1"/>
        <v>0</v>
      </c>
      <c r="J34" s="79">
        <f t="shared" si="2"/>
        <v>0</v>
      </c>
      <c r="K34" s="79">
        <f t="shared" si="3"/>
        <v>0</v>
      </c>
      <c r="L34" s="79">
        <f t="shared" si="4"/>
        <v>0</v>
      </c>
    </row>
    <row r="35" spans="1:12" s="75" customFormat="1" ht="24">
      <c r="A35" s="89" t="s">
        <v>93</v>
      </c>
      <c r="B35" s="95" t="s">
        <v>125</v>
      </c>
      <c r="C35" s="83" t="s">
        <v>355</v>
      </c>
      <c r="D35" s="96">
        <v>7</v>
      </c>
      <c r="E35" s="101">
        <v>30</v>
      </c>
      <c r="F35" s="81"/>
      <c r="G35" s="82"/>
      <c r="H35" s="78">
        <f t="shared" si="0"/>
        <v>0</v>
      </c>
      <c r="I35" s="79">
        <f t="shared" si="1"/>
        <v>210</v>
      </c>
      <c r="J35" s="79">
        <f t="shared" si="2"/>
        <v>0</v>
      </c>
      <c r="K35" s="79">
        <f t="shared" si="3"/>
        <v>0</v>
      </c>
      <c r="L35" s="79">
        <f t="shared" si="4"/>
        <v>0</v>
      </c>
    </row>
    <row r="36" spans="1:12" s="75" customFormat="1" ht="36">
      <c r="A36" s="89" t="s">
        <v>94</v>
      </c>
      <c r="B36" s="102" t="s">
        <v>120</v>
      </c>
      <c r="C36" s="83" t="s">
        <v>353</v>
      </c>
      <c r="D36" s="96">
        <v>94.86</v>
      </c>
      <c r="E36" s="101">
        <v>24</v>
      </c>
      <c r="F36" s="81"/>
      <c r="G36" s="82"/>
      <c r="H36" s="78">
        <f t="shared" si="0"/>
        <v>0</v>
      </c>
      <c r="I36" s="79">
        <f t="shared" si="1"/>
        <v>2276.64</v>
      </c>
      <c r="J36" s="79">
        <f t="shared" si="2"/>
        <v>0</v>
      </c>
      <c r="K36" s="79">
        <f t="shared" si="3"/>
        <v>0</v>
      </c>
      <c r="L36" s="79">
        <f t="shared" si="4"/>
        <v>0</v>
      </c>
    </row>
    <row r="37" spans="1:12" s="75" customFormat="1" ht="24">
      <c r="A37" s="89" t="s">
        <v>95</v>
      </c>
      <c r="B37" s="95" t="s">
        <v>121</v>
      </c>
      <c r="C37" s="83" t="s">
        <v>353</v>
      </c>
      <c r="D37" s="96">
        <v>9.38</v>
      </c>
      <c r="E37" s="101">
        <v>24</v>
      </c>
      <c r="F37" s="81"/>
      <c r="G37" s="82"/>
      <c r="H37" s="78">
        <f t="shared" si="0"/>
        <v>0</v>
      </c>
      <c r="I37" s="79">
        <f t="shared" si="1"/>
        <v>225.12</v>
      </c>
      <c r="J37" s="79">
        <f t="shared" si="2"/>
        <v>0</v>
      </c>
      <c r="K37" s="79">
        <f t="shared" si="3"/>
        <v>0</v>
      </c>
      <c r="L37" s="79">
        <f t="shared" si="4"/>
        <v>0</v>
      </c>
    </row>
    <row r="38" spans="1:12" s="75" customFormat="1" ht="24">
      <c r="A38" s="89" t="s">
        <v>206</v>
      </c>
      <c r="B38" s="95" t="s">
        <v>116</v>
      </c>
      <c r="C38" s="83" t="s">
        <v>353</v>
      </c>
      <c r="D38" s="96">
        <v>40.36</v>
      </c>
      <c r="E38" s="97">
        <v>24</v>
      </c>
      <c r="F38" s="81"/>
      <c r="G38" s="82"/>
      <c r="H38" s="78">
        <f t="shared" si="0"/>
        <v>0</v>
      </c>
      <c r="I38" s="79">
        <f t="shared" si="1"/>
        <v>968.64</v>
      </c>
      <c r="J38" s="79">
        <f t="shared" si="2"/>
        <v>0</v>
      </c>
      <c r="K38" s="79">
        <f t="shared" si="3"/>
        <v>0</v>
      </c>
      <c r="L38" s="79">
        <f t="shared" si="4"/>
        <v>0</v>
      </c>
    </row>
    <row r="39" spans="1:12" s="75" customFormat="1" ht="48">
      <c r="A39" s="89" t="s">
        <v>207</v>
      </c>
      <c r="B39" s="95" t="s">
        <v>126</v>
      </c>
      <c r="C39" s="83" t="s">
        <v>358</v>
      </c>
      <c r="D39" s="96">
        <v>2744.59</v>
      </c>
      <c r="E39" s="101">
        <v>1.36</v>
      </c>
      <c r="F39" s="81"/>
      <c r="G39" s="82"/>
      <c r="H39" s="78">
        <f t="shared" si="0"/>
        <v>0</v>
      </c>
      <c r="I39" s="79">
        <f>E39*D39</f>
        <v>3732.6424000000006</v>
      </c>
      <c r="J39" s="79">
        <f>F39*D39</f>
        <v>0</v>
      </c>
      <c r="K39" s="79">
        <f>D39*G39</f>
        <v>0</v>
      </c>
      <c r="L39" s="79">
        <f t="shared" si="4"/>
        <v>0</v>
      </c>
    </row>
    <row r="40" spans="1:12" s="75" customFormat="1" ht="24">
      <c r="A40" s="89" t="s">
        <v>208</v>
      </c>
      <c r="B40" s="95" t="s">
        <v>127</v>
      </c>
      <c r="C40" s="83" t="s">
        <v>353</v>
      </c>
      <c r="D40" s="96">
        <v>118.54</v>
      </c>
      <c r="E40" s="97">
        <v>11.25</v>
      </c>
      <c r="F40" s="81"/>
      <c r="G40" s="82"/>
      <c r="H40" s="78">
        <f t="shared" si="0"/>
        <v>0</v>
      </c>
      <c r="I40" s="79">
        <f t="shared" si="1"/>
        <v>1333.58</v>
      </c>
      <c r="J40" s="79">
        <f t="shared" si="2"/>
        <v>0</v>
      </c>
      <c r="K40" s="79">
        <f t="shared" si="3"/>
        <v>0</v>
      </c>
      <c r="L40" s="79">
        <f t="shared" si="4"/>
        <v>0</v>
      </c>
    </row>
    <row r="41" spans="1:12" s="75" customFormat="1" ht="24">
      <c r="A41" s="89" t="s">
        <v>209</v>
      </c>
      <c r="B41" s="95" t="s">
        <v>128</v>
      </c>
      <c r="C41" s="83" t="s">
        <v>359</v>
      </c>
      <c r="D41" s="96">
        <v>857.34</v>
      </c>
      <c r="E41" s="97">
        <v>1</v>
      </c>
      <c r="F41" s="81"/>
      <c r="G41" s="82"/>
      <c r="H41" s="78">
        <f t="shared" si="0"/>
        <v>0</v>
      </c>
      <c r="I41" s="79">
        <f t="shared" si="1"/>
        <v>857.34</v>
      </c>
      <c r="J41" s="79">
        <f t="shared" si="2"/>
        <v>0</v>
      </c>
      <c r="K41" s="79">
        <f t="shared" si="3"/>
        <v>0</v>
      </c>
      <c r="L41" s="79">
        <f t="shared" si="4"/>
        <v>0</v>
      </c>
    </row>
    <row r="42" spans="1:12" s="75" customFormat="1" ht="12">
      <c r="A42" s="91" t="s">
        <v>210</v>
      </c>
      <c r="B42" s="92" t="s">
        <v>129</v>
      </c>
      <c r="C42" s="83"/>
      <c r="D42" s="96">
        <v>0</v>
      </c>
      <c r="E42" s="94"/>
      <c r="F42" s="81"/>
      <c r="G42" s="82"/>
      <c r="H42" s="78">
        <f t="shared" si="0"/>
        <v>0</v>
      </c>
      <c r="I42" s="79">
        <f t="shared" si="1"/>
        <v>0</v>
      </c>
      <c r="J42" s="79">
        <f t="shared" si="2"/>
        <v>0</v>
      </c>
      <c r="K42" s="79">
        <f t="shared" si="3"/>
        <v>0</v>
      </c>
      <c r="L42" s="79">
        <f t="shared" si="4"/>
        <v>0</v>
      </c>
    </row>
    <row r="43" spans="1:12" s="75" customFormat="1" ht="60">
      <c r="A43" s="89" t="s">
        <v>211</v>
      </c>
      <c r="B43" s="102" t="s">
        <v>350</v>
      </c>
      <c r="C43" s="83" t="s">
        <v>353</v>
      </c>
      <c r="D43" s="96">
        <v>84.9</v>
      </c>
      <c r="E43" s="97">
        <v>940.54</v>
      </c>
      <c r="F43" s="81"/>
      <c r="G43" s="82"/>
      <c r="H43" s="78">
        <f t="shared" si="0"/>
        <v>0</v>
      </c>
      <c r="I43" s="79">
        <f t="shared" si="1"/>
        <v>79851.84999999999</v>
      </c>
      <c r="J43" s="79">
        <f t="shared" si="2"/>
        <v>0</v>
      </c>
      <c r="K43" s="79">
        <f t="shared" si="3"/>
        <v>0</v>
      </c>
      <c r="L43" s="79">
        <f t="shared" si="4"/>
        <v>0</v>
      </c>
    </row>
    <row r="44" spans="1:12" s="75" customFormat="1" ht="60">
      <c r="A44" s="89" t="s">
        <v>212</v>
      </c>
      <c r="B44" s="95" t="s">
        <v>351</v>
      </c>
      <c r="C44" s="83" t="s">
        <v>353</v>
      </c>
      <c r="D44" s="96">
        <v>79.3</v>
      </c>
      <c r="E44" s="97">
        <v>940.54</v>
      </c>
      <c r="F44" s="81"/>
      <c r="G44" s="82"/>
      <c r="H44" s="78">
        <f t="shared" si="0"/>
        <v>0</v>
      </c>
      <c r="I44" s="79">
        <f>E44*D44</f>
        <v>74584.822</v>
      </c>
      <c r="J44" s="79">
        <f t="shared" si="2"/>
        <v>0</v>
      </c>
      <c r="K44" s="79">
        <f t="shared" si="3"/>
        <v>0</v>
      </c>
      <c r="L44" s="79">
        <f t="shared" si="4"/>
        <v>0</v>
      </c>
    </row>
    <row r="45" spans="1:12" s="75" customFormat="1" ht="12">
      <c r="A45" s="91" t="s">
        <v>213</v>
      </c>
      <c r="B45" s="92" t="s">
        <v>130</v>
      </c>
      <c r="C45" s="83"/>
      <c r="D45" s="93">
        <v>0</v>
      </c>
      <c r="E45" s="94"/>
      <c r="F45" s="81"/>
      <c r="G45" s="82"/>
      <c r="H45" s="78">
        <f t="shared" si="0"/>
        <v>0</v>
      </c>
      <c r="I45" s="79">
        <f t="shared" si="1"/>
        <v>0</v>
      </c>
      <c r="J45" s="79">
        <f t="shared" si="2"/>
        <v>0</v>
      </c>
      <c r="K45" s="79">
        <f t="shared" si="3"/>
        <v>0</v>
      </c>
      <c r="L45" s="79">
        <f t="shared" si="4"/>
        <v>0</v>
      </c>
    </row>
    <row r="46" spans="1:12" s="75" customFormat="1" ht="36">
      <c r="A46" s="89" t="s">
        <v>214</v>
      </c>
      <c r="B46" s="95" t="s">
        <v>131</v>
      </c>
      <c r="C46" s="83" t="s">
        <v>353</v>
      </c>
      <c r="D46" s="96">
        <v>52.32</v>
      </c>
      <c r="E46" s="97">
        <v>152</v>
      </c>
      <c r="F46" s="81">
        <v>49.84</v>
      </c>
      <c r="G46" s="82"/>
      <c r="H46" s="78">
        <f t="shared" si="0"/>
        <v>49.84</v>
      </c>
      <c r="I46" s="79">
        <f t="shared" si="1"/>
        <v>7952.64</v>
      </c>
      <c r="J46" s="79">
        <f t="shared" si="2"/>
        <v>2607.63</v>
      </c>
      <c r="K46" s="79">
        <f t="shared" si="3"/>
        <v>0</v>
      </c>
      <c r="L46" s="79">
        <f t="shared" si="4"/>
        <v>2607.63</v>
      </c>
    </row>
    <row r="47" spans="1:12" s="75" customFormat="1" ht="24">
      <c r="A47" s="89" t="s">
        <v>215</v>
      </c>
      <c r="B47" s="95" t="s">
        <v>116</v>
      </c>
      <c r="C47" s="83" t="s">
        <v>353</v>
      </c>
      <c r="D47" s="96">
        <v>40.36</v>
      </c>
      <c r="E47" s="97">
        <v>40</v>
      </c>
      <c r="F47" s="81"/>
      <c r="G47" s="82"/>
      <c r="H47" s="78">
        <f t="shared" si="0"/>
        <v>0</v>
      </c>
      <c r="I47" s="79">
        <f t="shared" si="1"/>
        <v>1614.4</v>
      </c>
      <c r="J47" s="79">
        <f t="shared" si="2"/>
        <v>0</v>
      </c>
      <c r="K47" s="79">
        <f t="shared" si="3"/>
        <v>0</v>
      </c>
      <c r="L47" s="79">
        <f t="shared" si="4"/>
        <v>0</v>
      </c>
    </row>
    <row r="48" spans="1:12" s="75" customFormat="1" ht="12">
      <c r="A48" s="91" t="s">
        <v>216</v>
      </c>
      <c r="B48" s="92" t="s">
        <v>132</v>
      </c>
      <c r="C48" s="83"/>
      <c r="D48" s="93">
        <v>0</v>
      </c>
      <c r="E48" s="101"/>
      <c r="F48" s="81"/>
      <c r="G48" s="82"/>
      <c r="H48" s="78">
        <f t="shared" si="0"/>
        <v>0</v>
      </c>
      <c r="I48" s="79">
        <f t="shared" si="1"/>
        <v>0</v>
      </c>
      <c r="J48" s="79">
        <f t="shared" si="2"/>
        <v>0</v>
      </c>
      <c r="K48" s="79">
        <f t="shared" si="3"/>
        <v>0</v>
      </c>
      <c r="L48" s="79">
        <f t="shared" si="4"/>
        <v>0</v>
      </c>
    </row>
    <row r="49" spans="1:12" s="75" customFormat="1" ht="24">
      <c r="A49" s="89" t="s">
        <v>217</v>
      </c>
      <c r="B49" s="103" t="s">
        <v>119</v>
      </c>
      <c r="C49" s="83" t="s">
        <v>355</v>
      </c>
      <c r="D49" s="96">
        <v>35.02</v>
      </c>
      <c r="E49" s="101">
        <v>25.98</v>
      </c>
      <c r="F49" s="81"/>
      <c r="G49" s="82"/>
      <c r="H49" s="78">
        <f t="shared" si="0"/>
        <v>0</v>
      </c>
      <c r="I49" s="79">
        <f t="shared" si="1"/>
        <v>909.8199999999999</v>
      </c>
      <c r="J49" s="79">
        <f t="shared" si="2"/>
        <v>0</v>
      </c>
      <c r="K49" s="79">
        <f t="shared" si="3"/>
        <v>0</v>
      </c>
      <c r="L49" s="79">
        <f t="shared" si="4"/>
        <v>0</v>
      </c>
    </row>
    <row r="50" spans="1:12" s="75" customFormat="1" ht="36">
      <c r="A50" s="89" t="s">
        <v>218</v>
      </c>
      <c r="B50" s="102" t="s">
        <v>120</v>
      </c>
      <c r="C50" s="83" t="s">
        <v>353</v>
      </c>
      <c r="D50" s="96">
        <v>94.86</v>
      </c>
      <c r="E50" s="101">
        <v>97.44</v>
      </c>
      <c r="F50" s="81"/>
      <c r="G50" s="82"/>
      <c r="H50" s="78">
        <f t="shared" si="0"/>
        <v>0</v>
      </c>
      <c r="I50" s="79">
        <f t="shared" si="1"/>
        <v>9243.16</v>
      </c>
      <c r="J50" s="79">
        <f t="shared" si="2"/>
        <v>0</v>
      </c>
      <c r="K50" s="79">
        <f t="shared" si="3"/>
        <v>0</v>
      </c>
      <c r="L50" s="79">
        <f t="shared" si="4"/>
        <v>0</v>
      </c>
    </row>
    <row r="51" spans="1:12" s="75" customFormat="1" ht="24">
      <c r="A51" s="89" t="s">
        <v>219</v>
      </c>
      <c r="B51" s="95" t="s">
        <v>121</v>
      </c>
      <c r="C51" s="83" t="s">
        <v>353</v>
      </c>
      <c r="D51" s="96">
        <v>9.38</v>
      </c>
      <c r="E51" s="101">
        <v>24.36</v>
      </c>
      <c r="F51" s="81"/>
      <c r="G51" s="82"/>
      <c r="H51" s="78">
        <f t="shared" si="0"/>
        <v>0</v>
      </c>
      <c r="I51" s="79">
        <f t="shared" si="1"/>
        <v>228.5</v>
      </c>
      <c r="J51" s="79">
        <f t="shared" si="2"/>
        <v>0</v>
      </c>
      <c r="K51" s="79">
        <f t="shared" si="3"/>
        <v>0</v>
      </c>
      <c r="L51" s="79">
        <f t="shared" si="4"/>
        <v>0</v>
      </c>
    </row>
    <row r="52" spans="1:12" s="75" customFormat="1" ht="24">
      <c r="A52" s="89" t="s">
        <v>220</v>
      </c>
      <c r="B52" s="95" t="s">
        <v>116</v>
      </c>
      <c r="C52" s="83" t="s">
        <v>353</v>
      </c>
      <c r="D52" s="96">
        <v>40.36</v>
      </c>
      <c r="E52" s="97">
        <v>24.36</v>
      </c>
      <c r="F52" s="81"/>
      <c r="G52" s="82"/>
      <c r="H52" s="78">
        <f t="shared" si="0"/>
        <v>0</v>
      </c>
      <c r="I52" s="79">
        <f t="shared" si="1"/>
        <v>983.17</v>
      </c>
      <c r="J52" s="79">
        <f t="shared" si="2"/>
        <v>0</v>
      </c>
      <c r="K52" s="79">
        <f t="shared" si="3"/>
        <v>0</v>
      </c>
      <c r="L52" s="79">
        <f t="shared" si="4"/>
        <v>0</v>
      </c>
    </row>
    <row r="53" spans="1:12" s="75" customFormat="1" ht="24">
      <c r="A53" s="89" t="s">
        <v>221</v>
      </c>
      <c r="B53" s="95" t="s">
        <v>133</v>
      </c>
      <c r="C53" s="83" t="s">
        <v>353</v>
      </c>
      <c r="D53" s="96">
        <v>38.82</v>
      </c>
      <c r="E53" s="97">
        <v>422.24</v>
      </c>
      <c r="F53" s="81"/>
      <c r="G53" s="82"/>
      <c r="H53" s="78">
        <f t="shared" si="0"/>
        <v>0</v>
      </c>
      <c r="I53" s="79">
        <f t="shared" si="1"/>
        <v>16391.359999999997</v>
      </c>
      <c r="J53" s="79">
        <f t="shared" si="2"/>
        <v>0</v>
      </c>
      <c r="K53" s="79">
        <f t="shared" si="3"/>
        <v>0</v>
      </c>
      <c r="L53" s="79">
        <f t="shared" si="4"/>
        <v>0</v>
      </c>
    </row>
    <row r="54" spans="1:12" s="75" customFormat="1" ht="12">
      <c r="A54" s="91" t="s">
        <v>222</v>
      </c>
      <c r="B54" s="92" t="s">
        <v>134</v>
      </c>
      <c r="C54" s="83"/>
      <c r="D54" s="93">
        <v>0</v>
      </c>
      <c r="E54" s="99"/>
      <c r="F54" s="81"/>
      <c r="G54" s="82"/>
      <c r="H54" s="78">
        <f t="shared" si="0"/>
        <v>0</v>
      </c>
      <c r="I54" s="79">
        <f t="shared" si="1"/>
        <v>0</v>
      </c>
      <c r="J54" s="79">
        <f t="shared" si="2"/>
        <v>0</v>
      </c>
      <c r="K54" s="79">
        <f t="shared" si="3"/>
        <v>0</v>
      </c>
      <c r="L54" s="79">
        <f t="shared" si="4"/>
        <v>0</v>
      </c>
    </row>
    <row r="55" spans="1:12" s="75" customFormat="1" ht="24">
      <c r="A55" s="89" t="s">
        <v>223</v>
      </c>
      <c r="B55" s="103" t="s">
        <v>119</v>
      </c>
      <c r="C55" s="83" t="s">
        <v>355</v>
      </c>
      <c r="D55" s="96">
        <v>35.02</v>
      </c>
      <c r="E55" s="101">
        <v>11.87</v>
      </c>
      <c r="F55" s="81">
        <v>4.28</v>
      </c>
      <c r="G55" s="82"/>
      <c r="H55" s="78">
        <f t="shared" si="0"/>
        <v>4.28</v>
      </c>
      <c r="I55" s="79">
        <f aca="true" t="shared" si="5" ref="I55:I81">E55*D55</f>
        <v>415.6874</v>
      </c>
      <c r="J55" s="79">
        <f aca="true" t="shared" si="6" ref="J55:J81">F55*D55</f>
        <v>149.8856</v>
      </c>
      <c r="K55" s="79">
        <f aca="true" t="shared" si="7" ref="K55:K81">D55*G55</f>
        <v>0</v>
      </c>
      <c r="L55" s="79">
        <f>K55+J55</f>
        <v>149.8856</v>
      </c>
    </row>
    <row r="56" spans="1:12" s="75" customFormat="1" ht="36">
      <c r="A56" s="89" t="s">
        <v>224</v>
      </c>
      <c r="B56" s="102" t="s">
        <v>120</v>
      </c>
      <c r="C56" s="83" t="s">
        <v>353</v>
      </c>
      <c r="D56" s="96">
        <v>94.86</v>
      </c>
      <c r="E56" s="101">
        <v>53.69</v>
      </c>
      <c r="F56" s="81">
        <v>26.8</v>
      </c>
      <c r="G56" s="82"/>
      <c r="H56" s="78">
        <f t="shared" si="0"/>
        <v>26.8</v>
      </c>
      <c r="I56" s="79">
        <f t="shared" si="5"/>
        <v>5093.033399999999</v>
      </c>
      <c r="J56" s="79">
        <f t="shared" si="6"/>
        <v>2542.248</v>
      </c>
      <c r="K56" s="79">
        <f t="shared" si="7"/>
        <v>0</v>
      </c>
      <c r="L56" s="79">
        <f t="shared" si="4"/>
        <v>2542.248</v>
      </c>
    </row>
    <row r="57" spans="1:12" s="75" customFormat="1" ht="24">
      <c r="A57" s="89" t="s">
        <v>225</v>
      </c>
      <c r="B57" s="95" t="s">
        <v>135</v>
      </c>
      <c r="C57" s="83" t="s">
        <v>353</v>
      </c>
      <c r="D57" s="96">
        <v>52.32</v>
      </c>
      <c r="E57" s="97">
        <v>225.6</v>
      </c>
      <c r="F57" s="81">
        <v>87.54</v>
      </c>
      <c r="G57" s="82"/>
      <c r="H57" s="78">
        <f t="shared" si="0"/>
        <v>87.54</v>
      </c>
      <c r="I57" s="79">
        <f t="shared" si="5"/>
        <v>11803.392</v>
      </c>
      <c r="J57" s="79">
        <f t="shared" si="6"/>
        <v>4580.0928</v>
      </c>
      <c r="K57" s="79">
        <f t="shared" si="7"/>
        <v>0</v>
      </c>
      <c r="L57" s="79">
        <f>K57+J57</f>
        <v>4580.0928</v>
      </c>
    </row>
    <row r="58" spans="1:12" s="75" customFormat="1" ht="48">
      <c r="A58" s="89" t="s">
        <v>226</v>
      </c>
      <c r="B58" s="95" t="s">
        <v>126</v>
      </c>
      <c r="C58" s="83" t="s">
        <v>358</v>
      </c>
      <c r="D58" s="96">
        <v>2744.59</v>
      </c>
      <c r="E58" s="101">
        <v>4.88</v>
      </c>
      <c r="F58" s="81">
        <v>5.82</v>
      </c>
      <c r="G58" s="82"/>
      <c r="H58" s="78">
        <f t="shared" si="0"/>
        <v>5.82</v>
      </c>
      <c r="I58" s="79">
        <f t="shared" si="5"/>
        <v>13393.5992</v>
      </c>
      <c r="J58" s="79">
        <f t="shared" si="6"/>
        <v>15973.513800000002</v>
      </c>
      <c r="K58" s="79">
        <f t="shared" si="7"/>
        <v>0</v>
      </c>
      <c r="L58" s="79">
        <f>K58+J58</f>
        <v>15973.513800000002</v>
      </c>
    </row>
    <row r="59" spans="1:12" s="75" customFormat="1" ht="60">
      <c r="A59" s="89" t="s">
        <v>227</v>
      </c>
      <c r="B59" s="95" t="s">
        <v>136</v>
      </c>
      <c r="C59" s="83" t="s">
        <v>355</v>
      </c>
      <c r="D59" s="96">
        <v>97.34</v>
      </c>
      <c r="E59" s="101">
        <v>36</v>
      </c>
      <c r="F59" s="81">
        <v>13.68</v>
      </c>
      <c r="G59" s="82"/>
      <c r="H59" s="78">
        <f t="shared" si="0"/>
        <v>13.68</v>
      </c>
      <c r="I59" s="79">
        <f t="shared" si="5"/>
        <v>3504.2400000000002</v>
      </c>
      <c r="J59" s="79">
        <f t="shared" si="6"/>
        <v>1331.6112</v>
      </c>
      <c r="K59" s="79">
        <f t="shared" si="7"/>
        <v>0</v>
      </c>
      <c r="L59" s="79">
        <f>K59+J59</f>
        <v>1331.6112</v>
      </c>
    </row>
    <row r="60" spans="1:12" s="75" customFormat="1" ht="24">
      <c r="A60" s="89" t="s">
        <v>228</v>
      </c>
      <c r="B60" s="95" t="s">
        <v>121</v>
      </c>
      <c r="C60" s="83" t="s">
        <v>353</v>
      </c>
      <c r="D60" s="96">
        <v>9.38</v>
      </c>
      <c r="E60" s="101">
        <v>451.2</v>
      </c>
      <c r="F60" s="81">
        <v>91.7</v>
      </c>
      <c r="G60" s="82"/>
      <c r="H60" s="78">
        <f t="shared" si="0"/>
        <v>91.7</v>
      </c>
      <c r="I60" s="79">
        <f t="shared" si="5"/>
        <v>4232.256</v>
      </c>
      <c r="J60" s="79">
        <f t="shared" si="6"/>
        <v>860.1460000000001</v>
      </c>
      <c r="K60" s="79">
        <f t="shared" si="7"/>
        <v>0</v>
      </c>
      <c r="L60" s="79">
        <f>K60+J60</f>
        <v>860.1460000000001</v>
      </c>
    </row>
    <row r="61" spans="1:12" s="75" customFormat="1" ht="24">
      <c r="A61" s="89" t="s">
        <v>229</v>
      </c>
      <c r="B61" s="95" t="s">
        <v>116</v>
      </c>
      <c r="C61" s="83" t="s">
        <v>353</v>
      </c>
      <c r="D61" s="96">
        <v>40.36</v>
      </c>
      <c r="E61" s="101">
        <v>451.2</v>
      </c>
      <c r="F61" s="81">
        <v>91.7</v>
      </c>
      <c r="G61" s="82"/>
      <c r="H61" s="78">
        <f t="shared" si="0"/>
        <v>91.7</v>
      </c>
      <c r="I61" s="79">
        <f t="shared" si="5"/>
        <v>18210.432</v>
      </c>
      <c r="J61" s="79">
        <f t="shared" si="6"/>
        <v>3701.012</v>
      </c>
      <c r="K61" s="79">
        <f t="shared" si="7"/>
        <v>0</v>
      </c>
      <c r="L61" s="79">
        <f aca="true" t="shared" si="8" ref="L61:L124">K61+J61</f>
        <v>3701.012</v>
      </c>
    </row>
    <row r="62" spans="1:12" s="75" customFormat="1" ht="24">
      <c r="A62" s="89" t="s">
        <v>230</v>
      </c>
      <c r="B62" s="95" t="s">
        <v>137</v>
      </c>
      <c r="C62" s="83" t="s">
        <v>353</v>
      </c>
      <c r="D62" s="96">
        <v>119.38</v>
      </c>
      <c r="E62" s="97">
        <v>100</v>
      </c>
      <c r="F62" s="81">
        <v>44</v>
      </c>
      <c r="G62" s="82"/>
      <c r="H62" s="78">
        <f t="shared" si="0"/>
        <v>44</v>
      </c>
      <c r="I62" s="79">
        <f t="shared" si="5"/>
        <v>11938</v>
      </c>
      <c r="J62" s="79">
        <f t="shared" si="6"/>
        <v>5252.719999999999</v>
      </c>
      <c r="K62" s="79">
        <f t="shared" si="7"/>
        <v>0</v>
      </c>
      <c r="L62" s="79">
        <f t="shared" si="8"/>
        <v>5252.719999999999</v>
      </c>
    </row>
    <row r="63" spans="1:12" s="75" customFormat="1" ht="36">
      <c r="A63" s="89" t="s">
        <v>231</v>
      </c>
      <c r="B63" s="95" t="s">
        <v>138</v>
      </c>
      <c r="C63" s="83" t="s">
        <v>353</v>
      </c>
      <c r="D63" s="96">
        <v>76.5</v>
      </c>
      <c r="E63" s="97">
        <v>100</v>
      </c>
      <c r="F63" s="81"/>
      <c r="G63" s="82"/>
      <c r="H63" s="78">
        <f t="shared" si="0"/>
        <v>0</v>
      </c>
      <c r="I63" s="79">
        <f t="shared" si="5"/>
        <v>7650</v>
      </c>
      <c r="J63" s="79">
        <f t="shared" si="6"/>
        <v>0</v>
      </c>
      <c r="K63" s="79">
        <f t="shared" si="7"/>
        <v>0</v>
      </c>
      <c r="L63" s="79">
        <f t="shared" si="8"/>
        <v>0</v>
      </c>
    </row>
    <row r="64" spans="1:12" s="75" customFormat="1" ht="24">
      <c r="A64" s="89" t="s">
        <v>232</v>
      </c>
      <c r="B64" s="95" t="s">
        <v>139</v>
      </c>
      <c r="C64" s="83" t="s">
        <v>353</v>
      </c>
      <c r="D64" s="96">
        <v>46.36</v>
      </c>
      <c r="E64" s="97">
        <v>100</v>
      </c>
      <c r="F64" s="81"/>
      <c r="G64" s="82"/>
      <c r="H64" s="78">
        <f t="shared" si="0"/>
        <v>0</v>
      </c>
      <c r="I64" s="79">
        <f t="shared" si="5"/>
        <v>4636</v>
      </c>
      <c r="J64" s="79">
        <f t="shared" si="6"/>
        <v>0</v>
      </c>
      <c r="K64" s="79">
        <f t="shared" si="7"/>
        <v>0</v>
      </c>
      <c r="L64" s="79">
        <f t="shared" si="8"/>
        <v>0</v>
      </c>
    </row>
    <row r="65" spans="1:12" s="75" customFormat="1" ht="36">
      <c r="A65" s="89" t="s">
        <v>233</v>
      </c>
      <c r="B65" s="103" t="s">
        <v>140</v>
      </c>
      <c r="C65" s="83" t="s">
        <v>357</v>
      </c>
      <c r="D65" s="104">
        <v>6.15</v>
      </c>
      <c r="E65" s="105">
        <v>100</v>
      </c>
      <c r="F65" s="81"/>
      <c r="G65" s="82"/>
      <c r="H65" s="78">
        <f t="shared" si="0"/>
        <v>0</v>
      </c>
      <c r="I65" s="79">
        <f t="shared" si="5"/>
        <v>615</v>
      </c>
      <c r="J65" s="79">
        <f t="shared" si="6"/>
        <v>0</v>
      </c>
      <c r="K65" s="79">
        <f t="shared" si="7"/>
        <v>0</v>
      </c>
      <c r="L65" s="79">
        <f t="shared" si="8"/>
        <v>0</v>
      </c>
    </row>
    <row r="66" spans="1:12" s="75" customFormat="1" ht="36">
      <c r="A66" s="89" t="s">
        <v>234</v>
      </c>
      <c r="B66" s="95" t="s">
        <v>141</v>
      </c>
      <c r="C66" s="83" t="s">
        <v>356</v>
      </c>
      <c r="D66" s="96">
        <v>118.38</v>
      </c>
      <c r="E66" s="101">
        <v>10</v>
      </c>
      <c r="F66" s="81"/>
      <c r="G66" s="82"/>
      <c r="H66" s="78">
        <f t="shared" si="0"/>
        <v>0</v>
      </c>
      <c r="I66" s="79">
        <f t="shared" si="5"/>
        <v>1183.8</v>
      </c>
      <c r="J66" s="79">
        <f t="shared" si="6"/>
        <v>0</v>
      </c>
      <c r="K66" s="79">
        <f t="shared" si="7"/>
        <v>0</v>
      </c>
      <c r="L66" s="79">
        <f t="shared" si="8"/>
        <v>0</v>
      </c>
    </row>
    <row r="67" spans="1:12" s="75" customFormat="1" ht="48">
      <c r="A67" s="89" t="s">
        <v>235</v>
      </c>
      <c r="B67" s="95" t="s">
        <v>142</v>
      </c>
      <c r="C67" s="83" t="s">
        <v>360</v>
      </c>
      <c r="D67" s="96">
        <v>100.9</v>
      </c>
      <c r="E67" s="101">
        <v>6</v>
      </c>
      <c r="F67" s="81"/>
      <c r="G67" s="82"/>
      <c r="H67" s="78">
        <f t="shared" si="0"/>
        <v>0</v>
      </c>
      <c r="I67" s="79">
        <f t="shared" si="5"/>
        <v>605.4000000000001</v>
      </c>
      <c r="J67" s="79">
        <f t="shared" si="6"/>
        <v>0</v>
      </c>
      <c r="K67" s="79">
        <f t="shared" si="7"/>
        <v>0</v>
      </c>
      <c r="L67" s="79">
        <f t="shared" si="8"/>
        <v>0</v>
      </c>
    </row>
    <row r="68" spans="1:12" s="75" customFormat="1" ht="48">
      <c r="A68" s="89" t="s">
        <v>236</v>
      </c>
      <c r="B68" s="95" t="s">
        <v>143</v>
      </c>
      <c r="C68" s="83" t="s">
        <v>359</v>
      </c>
      <c r="D68" s="96">
        <v>201.52</v>
      </c>
      <c r="E68" s="101">
        <v>10</v>
      </c>
      <c r="F68" s="81"/>
      <c r="G68" s="82"/>
      <c r="H68" s="78">
        <f t="shared" si="0"/>
        <v>0</v>
      </c>
      <c r="I68" s="79">
        <f t="shared" si="5"/>
        <v>2015.2</v>
      </c>
      <c r="J68" s="79">
        <f t="shared" si="6"/>
        <v>0</v>
      </c>
      <c r="K68" s="79">
        <f t="shared" si="7"/>
        <v>0</v>
      </c>
      <c r="L68" s="79">
        <f t="shared" si="8"/>
        <v>0</v>
      </c>
    </row>
    <row r="69" spans="1:12" s="75" customFormat="1" ht="36">
      <c r="A69" s="89" t="s">
        <v>237</v>
      </c>
      <c r="B69" s="95" t="s">
        <v>144</v>
      </c>
      <c r="C69" s="83" t="s">
        <v>356</v>
      </c>
      <c r="D69" s="96">
        <v>17.5</v>
      </c>
      <c r="E69" s="101">
        <v>6</v>
      </c>
      <c r="F69" s="81"/>
      <c r="G69" s="82"/>
      <c r="H69" s="78">
        <f t="shared" si="0"/>
        <v>0</v>
      </c>
      <c r="I69" s="79">
        <f t="shared" si="5"/>
        <v>105</v>
      </c>
      <c r="J69" s="79">
        <f t="shared" si="6"/>
        <v>0</v>
      </c>
      <c r="K69" s="79">
        <f t="shared" si="7"/>
        <v>0</v>
      </c>
      <c r="L69" s="79">
        <f t="shared" si="8"/>
        <v>0</v>
      </c>
    </row>
    <row r="70" spans="1:12" s="75" customFormat="1" ht="36">
      <c r="A70" s="89" t="s">
        <v>238</v>
      </c>
      <c r="B70" s="103" t="s">
        <v>145</v>
      </c>
      <c r="C70" s="83" t="s">
        <v>357</v>
      </c>
      <c r="D70" s="104">
        <v>13.74</v>
      </c>
      <c r="E70" s="80">
        <v>100</v>
      </c>
      <c r="F70" s="81"/>
      <c r="G70" s="82"/>
      <c r="H70" s="78">
        <f t="shared" si="0"/>
        <v>0</v>
      </c>
      <c r="I70" s="79">
        <f t="shared" si="5"/>
        <v>1374</v>
      </c>
      <c r="J70" s="79">
        <f t="shared" si="6"/>
        <v>0</v>
      </c>
      <c r="K70" s="79">
        <f t="shared" si="7"/>
        <v>0</v>
      </c>
      <c r="L70" s="79">
        <f t="shared" si="8"/>
        <v>0</v>
      </c>
    </row>
    <row r="71" spans="1:12" s="75" customFormat="1" ht="36">
      <c r="A71" s="89" t="s">
        <v>239</v>
      </c>
      <c r="B71" s="95" t="s">
        <v>146</v>
      </c>
      <c r="C71" s="83" t="s">
        <v>357</v>
      </c>
      <c r="D71" s="96">
        <v>25.17</v>
      </c>
      <c r="E71" s="101">
        <v>30</v>
      </c>
      <c r="F71" s="81"/>
      <c r="G71" s="82"/>
      <c r="H71" s="78">
        <f t="shared" si="0"/>
        <v>0</v>
      </c>
      <c r="I71" s="79">
        <f t="shared" si="5"/>
        <v>755.1</v>
      </c>
      <c r="J71" s="79">
        <f t="shared" si="6"/>
        <v>0</v>
      </c>
      <c r="K71" s="79">
        <f t="shared" si="7"/>
        <v>0</v>
      </c>
      <c r="L71" s="79">
        <f t="shared" si="8"/>
        <v>0</v>
      </c>
    </row>
    <row r="72" spans="1:12" s="75" customFormat="1" ht="48">
      <c r="A72" s="89" t="s">
        <v>240</v>
      </c>
      <c r="B72" s="102" t="s">
        <v>147</v>
      </c>
      <c r="C72" s="83" t="s">
        <v>357</v>
      </c>
      <c r="D72" s="96">
        <v>33.7</v>
      </c>
      <c r="E72" s="101">
        <v>40</v>
      </c>
      <c r="F72" s="81"/>
      <c r="G72" s="82"/>
      <c r="H72" s="78">
        <f t="shared" si="0"/>
        <v>0</v>
      </c>
      <c r="I72" s="79">
        <f t="shared" si="5"/>
        <v>1348</v>
      </c>
      <c r="J72" s="79">
        <f t="shared" si="6"/>
        <v>0</v>
      </c>
      <c r="K72" s="79">
        <f t="shared" si="7"/>
        <v>0</v>
      </c>
      <c r="L72" s="79">
        <f t="shared" si="8"/>
        <v>0</v>
      </c>
    </row>
    <row r="73" spans="1:12" s="75" customFormat="1" ht="36">
      <c r="A73" s="89" t="s">
        <v>241</v>
      </c>
      <c r="B73" s="95" t="s">
        <v>148</v>
      </c>
      <c r="C73" s="83" t="s">
        <v>356</v>
      </c>
      <c r="D73" s="96">
        <v>69.37</v>
      </c>
      <c r="E73" s="101">
        <v>12</v>
      </c>
      <c r="F73" s="81"/>
      <c r="G73" s="82"/>
      <c r="H73" s="78">
        <f t="shared" si="0"/>
        <v>0</v>
      </c>
      <c r="I73" s="79">
        <f t="shared" si="5"/>
        <v>832.44</v>
      </c>
      <c r="J73" s="79">
        <f t="shared" si="6"/>
        <v>0</v>
      </c>
      <c r="K73" s="79">
        <f t="shared" si="7"/>
        <v>0</v>
      </c>
      <c r="L73" s="79">
        <f t="shared" si="8"/>
        <v>0</v>
      </c>
    </row>
    <row r="74" spans="1:12" s="75" customFormat="1" ht="48">
      <c r="A74" s="89" t="s">
        <v>242</v>
      </c>
      <c r="B74" s="95" t="s">
        <v>149</v>
      </c>
      <c r="C74" s="83" t="s">
        <v>356</v>
      </c>
      <c r="D74" s="96">
        <v>90.03</v>
      </c>
      <c r="E74" s="101">
        <v>4</v>
      </c>
      <c r="F74" s="81"/>
      <c r="G74" s="82"/>
      <c r="H74" s="78">
        <f aca="true" t="shared" si="9" ref="H74:H137">G74+F74</f>
        <v>0</v>
      </c>
      <c r="I74" s="79">
        <f t="shared" si="5"/>
        <v>360.12</v>
      </c>
      <c r="J74" s="79">
        <f t="shared" si="6"/>
        <v>0</v>
      </c>
      <c r="K74" s="79">
        <f t="shared" si="7"/>
        <v>0</v>
      </c>
      <c r="L74" s="79">
        <f t="shared" si="8"/>
        <v>0</v>
      </c>
    </row>
    <row r="75" spans="1:12" s="75" customFormat="1" ht="36">
      <c r="A75" s="89" t="s">
        <v>243</v>
      </c>
      <c r="B75" s="95" t="s">
        <v>150</v>
      </c>
      <c r="C75" s="83" t="s">
        <v>356</v>
      </c>
      <c r="D75" s="96">
        <v>94.92</v>
      </c>
      <c r="E75" s="101">
        <v>4</v>
      </c>
      <c r="F75" s="81"/>
      <c r="G75" s="82"/>
      <c r="H75" s="78">
        <f t="shared" si="9"/>
        <v>0</v>
      </c>
      <c r="I75" s="79">
        <f t="shared" si="5"/>
        <v>379.68</v>
      </c>
      <c r="J75" s="79">
        <f t="shared" si="6"/>
        <v>0</v>
      </c>
      <c r="K75" s="79">
        <f t="shared" si="7"/>
        <v>0</v>
      </c>
      <c r="L75" s="79">
        <f t="shared" si="8"/>
        <v>0</v>
      </c>
    </row>
    <row r="76" spans="1:12" s="75" customFormat="1" ht="36">
      <c r="A76" s="89" t="s">
        <v>244</v>
      </c>
      <c r="B76" s="102" t="s">
        <v>151</v>
      </c>
      <c r="C76" s="83" t="s">
        <v>356</v>
      </c>
      <c r="D76" s="96">
        <v>100.88</v>
      </c>
      <c r="E76" s="101">
        <v>4</v>
      </c>
      <c r="F76" s="81"/>
      <c r="G76" s="82"/>
      <c r="H76" s="78">
        <f t="shared" si="9"/>
        <v>0</v>
      </c>
      <c r="I76" s="79">
        <f t="shared" si="5"/>
        <v>403.52</v>
      </c>
      <c r="J76" s="79">
        <f t="shared" si="6"/>
        <v>0</v>
      </c>
      <c r="K76" s="79">
        <f t="shared" si="7"/>
        <v>0</v>
      </c>
      <c r="L76" s="79">
        <f t="shared" si="8"/>
        <v>0</v>
      </c>
    </row>
    <row r="77" spans="1:12" s="75" customFormat="1" ht="36">
      <c r="A77" s="89" t="s">
        <v>245</v>
      </c>
      <c r="B77" s="95" t="s">
        <v>152</v>
      </c>
      <c r="C77" s="83" t="s">
        <v>356</v>
      </c>
      <c r="D77" s="96">
        <v>134.22</v>
      </c>
      <c r="E77" s="101">
        <v>4</v>
      </c>
      <c r="F77" s="81"/>
      <c r="G77" s="82"/>
      <c r="H77" s="78">
        <f t="shared" si="9"/>
        <v>0</v>
      </c>
      <c r="I77" s="79">
        <f t="shared" si="5"/>
        <v>536.88</v>
      </c>
      <c r="J77" s="79">
        <f t="shared" si="6"/>
        <v>0</v>
      </c>
      <c r="K77" s="79">
        <f t="shared" si="7"/>
        <v>0</v>
      </c>
      <c r="L77" s="79">
        <f t="shared" si="8"/>
        <v>0</v>
      </c>
    </row>
    <row r="78" spans="1:12" s="75" customFormat="1" ht="48">
      <c r="A78" s="89" t="s">
        <v>246</v>
      </c>
      <c r="B78" s="95" t="s">
        <v>153</v>
      </c>
      <c r="C78" s="83" t="s">
        <v>356</v>
      </c>
      <c r="D78" s="96">
        <v>311.79</v>
      </c>
      <c r="E78" s="101">
        <v>4</v>
      </c>
      <c r="F78" s="81"/>
      <c r="G78" s="82"/>
      <c r="H78" s="78">
        <f t="shared" si="9"/>
        <v>0</v>
      </c>
      <c r="I78" s="79">
        <f t="shared" si="5"/>
        <v>1247.16</v>
      </c>
      <c r="J78" s="79">
        <f t="shared" si="6"/>
        <v>0</v>
      </c>
      <c r="K78" s="79">
        <f t="shared" si="7"/>
        <v>0</v>
      </c>
      <c r="L78" s="79">
        <f t="shared" si="8"/>
        <v>0</v>
      </c>
    </row>
    <row r="79" spans="1:12" s="75" customFormat="1" ht="36">
      <c r="A79" s="89" t="s">
        <v>247</v>
      </c>
      <c r="B79" s="102" t="s">
        <v>154</v>
      </c>
      <c r="C79" s="83" t="s">
        <v>356</v>
      </c>
      <c r="D79" s="96">
        <v>415.4</v>
      </c>
      <c r="E79" s="101">
        <v>4</v>
      </c>
      <c r="F79" s="81"/>
      <c r="G79" s="82"/>
      <c r="H79" s="78">
        <f t="shared" si="9"/>
        <v>0</v>
      </c>
      <c r="I79" s="79">
        <f t="shared" si="5"/>
        <v>1661.6</v>
      </c>
      <c r="J79" s="79">
        <f t="shared" si="6"/>
        <v>0</v>
      </c>
      <c r="K79" s="79">
        <f t="shared" si="7"/>
        <v>0</v>
      </c>
      <c r="L79" s="79">
        <f t="shared" si="8"/>
        <v>0</v>
      </c>
    </row>
    <row r="80" spans="1:12" s="75" customFormat="1" ht="36">
      <c r="A80" s="89" t="s">
        <v>248</v>
      </c>
      <c r="B80" s="95" t="s">
        <v>155</v>
      </c>
      <c r="C80" s="83" t="s">
        <v>356</v>
      </c>
      <c r="D80" s="96">
        <v>87.52</v>
      </c>
      <c r="E80" s="101">
        <v>2</v>
      </c>
      <c r="F80" s="81"/>
      <c r="G80" s="82"/>
      <c r="H80" s="78">
        <f t="shared" si="9"/>
        <v>0</v>
      </c>
      <c r="I80" s="79">
        <f t="shared" si="5"/>
        <v>175.04</v>
      </c>
      <c r="J80" s="79">
        <f t="shared" si="6"/>
        <v>0</v>
      </c>
      <c r="K80" s="79">
        <f t="shared" si="7"/>
        <v>0</v>
      </c>
      <c r="L80" s="79">
        <f t="shared" si="8"/>
        <v>0</v>
      </c>
    </row>
    <row r="81" spans="1:12" s="75" customFormat="1" ht="24">
      <c r="A81" s="89" t="s">
        <v>249</v>
      </c>
      <c r="B81" s="95" t="s">
        <v>156</v>
      </c>
      <c r="C81" s="83" t="s">
        <v>356</v>
      </c>
      <c r="D81" s="96">
        <v>177.44</v>
      </c>
      <c r="E81" s="101">
        <v>8</v>
      </c>
      <c r="F81" s="81"/>
      <c r="G81" s="82"/>
      <c r="H81" s="78">
        <f t="shared" si="9"/>
        <v>0</v>
      </c>
      <c r="I81" s="79">
        <f t="shared" si="5"/>
        <v>1419.52</v>
      </c>
      <c r="J81" s="79">
        <f t="shared" si="6"/>
        <v>0</v>
      </c>
      <c r="K81" s="79">
        <f t="shared" si="7"/>
        <v>0</v>
      </c>
      <c r="L81" s="79">
        <f t="shared" si="8"/>
        <v>0</v>
      </c>
    </row>
    <row r="82" spans="1:12" s="75" customFormat="1" ht="12">
      <c r="A82" s="106" t="s">
        <v>250</v>
      </c>
      <c r="B82" s="107" t="s">
        <v>157</v>
      </c>
      <c r="C82" s="83"/>
      <c r="D82" s="108">
        <v>0</v>
      </c>
      <c r="E82" s="109"/>
      <c r="F82" s="81"/>
      <c r="G82" s="82"/>
      <c r="H82" s="78">
        <f t="shared" si="9"/>
        <v>0</v>
      </c>
      <c r="I82" s="79">
        <f aca="true" t="shared" si="10" ref="I82:I122">ROUNDUP((E82*D82),2)</f>
        <v>0</v>
      </c>
      <c r="J82" s="79">
        <f aca="true" t="shared" si="11" ref="J82:J122">ROUNDUP((F82*D82),2)</f>
        <v>0</v>
      </c>
      <c r="K82" s="79">
        <f aca="true" t="shared" si="12" ref="K82:K122">ROUNDUP((D82*G82),2)</f>
        <v>0</v>
      </c>
      <c r="L82" s="79">
        <f t="shared" si="8"/>
        <v>0</v>
      </c>
    </row>
    <row r="83" spans="1:12" s="75" customFormat="1" ht="24">
      <c r="A83" s="110" t="s">
        <v>251</v>
      </c>
      <c r="B83" s="103" t="s">
        <v>158</v>
      </c>
      <c r="C83" s="83" t="s">
        <v>355</v>
      </c>
      <c r="D83" s="104">
        <v>35.02</v>
      </c>
      <c r="E83" s="80">
        <v>24</v>
      </c>
      <c r="F83" s="81"/>
      <c r="G83" s="82"/>
      <c r="H83" s="78">
        <f t="shared" si="9"/>
        <v>0</v>
      </c>
      <c r="I83" s="79">
        <f t="shared" si="10"/>
        <v>840.48</v>
      </c>
      <c r="J83" s="79">
        <f t="shared" si="11"/>
        <v>0</v>
      </c>
      <c r="K83" s="79">
        <f t="shared" si="12"/>
        <v>0</v>
      </c>
      <c r="L83" s="79">
        <f t="shared" si="8"/>
        <v>0</v>
      </c>
    </row>
    <row r="84" spans="1:12" s="75" customFormat="1" ht="24">
      <c r="A84" s="110" t="s">
        <v>252</v>
      </c>
      <c r="B84" s="95" t="s">
        <v>135</v>
      </c>
      <c r="C84" s="83" t="s">
        <v>353</v>
      </c>
      <c r="D84" s="96">
        <v>52.32</v>
      </c>
      <c r="E84" s="97">
        <v>36</v>
      </c>
      <c r="F84" s="81"/>
      <c r="G84" s="82"/>
      <c r="H84" s="78">
        <f t="shared" si="9"/>
        <v>0</v>
      </c>
      <c r="I84" s="79">
        <f t="shared" si="10"/>
        <v>1883.52</v>
      </c>
      <c r="J84" s="79">
        <f t="shared" si="11"/>
        <v>0</v>
      </c>
      <c r="K84" s="79">
        <f t="shared" si="12"/>
        <v>0</v>
      </c>
      <c r="L84" s="79">
        <f t="shared" si="8"/>
        <v>0</v>
      </c>
    </row>
    <row r="85" spans="1:12" s="75" customFormat="1" ht="24">
      <c r="A85" s="110" t="s">
        <v>253</v>
      </c>
      <c r="B85" s="95" t="s">
        <v>121</v>
      </c>
      <c r="C85" s="83" t="s">
        <v>353</v>
      </c>
      <c r="D85" s="96">
        <v>9.38</v>
      </c>
      <c r="E85" s="101">
        <v>36</v>
      </c>
      <c r="F85" s="81"/>
      <c r="G85" s="82"/>
      <c r="H85" s="78">
        <f t="shared" si="9"/>
        <v>0</v>
      </c>
      <c r="I85" s="79">
        <f t="shared" si="10"/>
        <v>337.68</v>
      </c>
      <c r="J85" s="79">
        <f t="shared" si="11"/>
        <v>0</v>
      </c>
      <c r="K85" s="79">
        <f t="shared" si="12"/>
        <v>0</v>
      </c>
      <c r="L85" s="79">
        <f t="shared" si="8"/>
        <v>0</v>
      </c>
    </row>
    <row r="86" spans="1:12" s="75" customFormat="1" ht="24">
      <c r="A86" s="110" t="s">
        <v>254</v>
      </c>
      <c r="B86" s="95" t="s">
        <v>116</v>
      </c>
      <c r="C86" s="83" t="s">
        <v>353</v>
      </c>
      <c r="D86" s="96">
        <v>40.36</v>
      </c>
      <c r="E86" s="101">
        <v>36</v>
      </c>
      <c r="F86" s="81"/>
      <c r="G86" s="82"/>
      <c r="H86" s="78">
        <f t="shared" si="9"/>
        <v>0</v>
      </c>
      <c r="I86" s="79">
        <f t="shared" si="10"/>
        <v>1452.96</v>
      </c>
      <c r="J86" s="79">
        <f t="shared" si="11"/>
        <v>0</v>
      </c>
      <c r="K86" s="79">
        <f t="shared" si="12"/>
        <v>0</v>
      </c>
      <c r="L86" s="79">
        <f t="shared" si="8"/>
        <v>0</v>
      </c>
    </row>
    <row r="87" spans="1:12" s="75" customFormat="1" ht="24">
      <c r="A87" s="110" t="s">
        <v>255</v>
      </c>
      <c r="B87" s="95" t="s">
        <v>137</v>
      </c>
      <c r="C87" s="83" t="s">
        <v>353</v>
      </c>
      <c r="D87" s="96">
        <v>119.38</v>
      </c>
      <c r="E87" s="97">
        <v>12</v>
      </c>
      <c r="F87" s="81"/>
      <c r="G87" s="82"/>
      <c r="H87" s="78">
        <f t="shared" si="9"/>
        <v>0</v>
      </c>
      <c r="I87" s="79">
        <f t="shared" si="10"/>
        <v>1432.56</v>
      </c>
      <c r="J87" s="79">
        <f t="shared" si="11"/>
        <v>0</v>
      </c>
      <c r="K87" s="79">
        <f t="shared" si="12"/>
        <v>0</v>
      </c>
      <c r="L87" s="79">
        <f t="shared" si="8"/>
        <v>0</v>
      </c>
    </row>
    <row r="88" spans="1:12" s="75" customFormat="1" ht="48">
      <c r="A88" s="110" t="s">
        <v>256</v>
      </c>
      <c r="B88" s="102" t="s">
        <v>147</v>
      </c>
      <c r="C88" s="83" t="s">
        <v>357</v>
      </c>
      <c r="D88" s="96">
        <v>33.7</v>
      </c>
      <c r="E88" s="101">
        <v>20</v>
      </c>
      <c r="F88" s="81"/>
      <c r="G88" s="82"/>
      <c r="H88" s="78">
        <f t="shared" si="9"/>
        <v>0</v>
      </c>
      <c r="I88" s="79">
        <f t="shared" si="10"/>
        <v>674</v>
      </c>
      <c r="J88" s="79">
        <f t="shared" si="11"/>
        <v>0</v>
      </c>
      <c r="K88" s="79">
        <f t="shared" si="12"/>
        <v>0</v>
      </c>
      <c r="L88" s="79">
        <f t="shared" si="8"/>
        <v>0</v>
      </c>
    </row>
    <row r="89" spans="1:12" s="75" customFormat="1" ht="12">
      <c r="A89" s="91" t="s">
        <v>257</v>
      </c>
      <c r="B89" s="92" t="s">
        <v>159</v>
      </c>
      <c r="C89" s="83"/>
      <c r="D89" s="104">
        <v>0</v>
      </c>
      <c r="E89" s="97"/>
      <c r="F89" s="81"/>
      <c r="G89" s="82"/>
      <c r="H89" s="78">
        <f t="shared" si="9"/>
        <v>0</v>
      </c>
      <c r="I89" s="79">
        <f t="shared" si="10"/>
        <v>0</v>
      </c>
      <c r="J89" s="79">
        <f t="shared" si="11"/>
        <v>0</v>
      </c>
      <c r="K89" s="79">
        <f t="shared" si="12"/>
        <v>0</v>
      </c>
      <c r="L89" s="79">
        <f t="shared" si="8"/>
        <v>0</v>
      </c>
    </row>
    <row r="90" spans="1:12" s="75" customFormat="1" ht="24">
      <c r="A90" s="89" t="s">
        <v>258</v>
      </c>
      <c r="B90" s="103" t="s">
        <v>158</v>
      </c>
      <c r="C90" s="83" t="s">
        <v>355</v>
      </c>
      <c r="D90" s="96">
        <v>35.02</v>
      </c>
      <c r="E90" s="101">
        <v>4.48</v>
      </c>
      <c r="F90" s="81">
        <v>3.22</v>
      </c>
      <c r="G90" s="82"/>
      <c r="H90" s="78">
        <f t="shared" si="9"/>
        <v>3.22</v>
      </c>
      <c r="I90" s="79">
        <f t="shared" si="10"/>
        <v>156.89</v>
      </c>
      <c r="J90" s="79">
        <f t="shared" si="11"/>
        <v>112.77000000000001</v>
      </c>
      <c r="K90" s="79">
        <f t="shared" si="12"/>
        <v>0</v>
      </c>
      <c r="L90" s="79">
        <f t="shared" si="8"/>
        <v>112.77000000000001</v>
      </c>
    </row>
    <row r="91" spans="1:12" s="75" customFormat="1" ht="48">
      <c r="A91" s="89" t="s">
        <v>259</v>
      </c>
      <c r="B91" s="95" t="s">
        <v>126</v>
      </c>
      <c r="C91" s="83" t="s">
        <v>358</v>
      </c>
      <c r="D91" s="96">
        <v>2744.59</v>
      </c>
      <c r="E91" s="101">
        <v>3.52</v>
      </c>
      <c r="F91" s="81">
        <v>2.83</v>
      </c>
      <c r="G91" s="82"/>
      <c r="H91" s="78">
        <f t="shared" si="9"/>
        <v>2.83</v>
      </c>
      <c r="I91" s="79">
        <f t="shared" si="10"/>
        <v>9660.960000000001</v>
      </c>
      <c r="J91" s="79">
        <f t="shared" si="11"/>
        <v>7767.1900000000005</v>
      </c>
      <c r="K91" s="79">
        <f t="shared" si="12"/>
        <v>0</v>
      </c>
      <c r="L91" s="79">
        <f t="shared" si="8"/>
        <v>7767.1900000000005</v>
      </c>
    </row>
    <row r="92" spans="1:12" s="75" customFormat="1" ht="36">
      <c r="A92" s="89" t="s">
        <v>260</v>
      </c>
      <c r="B92" s="102" t="s">
        <v>120</v>
      </c>
      <c r="C92" s="83" t="s">
        <v>353</v>
      </c>
      <c r="D92" s="96">
        <v>94.86</v>
      </c>
      <c r="E92" s="101">
        <v>19.6</v>
      </c>
      <c r="F92" s="81">
        <v>16.08</v>
      </c>
      <c r="G92" s="82"/>
      <c r="H92" s="78">
        <f t="shared" si="9"/>
        <v>16.08</v>
      </c>
      <c r="I92" s="79">
        <f t="shared" si="10"/>
        <v>1859.26</v>
      </c>
      <c r="J92" s="79">
        <f t="shared" si="11"/>
        <v>1525.35</v>
      </c>
      <c r="K92" s="79">
        <f t="shared" si="12"/>
        <v>0</v>
      </c>
      <c r="L92" s="79">
        <f t="shared" si="8"/>
        <v>1525.35</v>
      </c>
    </row>
    <row r="93" spans="1:12" s="75" customFormat="1" ht="24">
      <c r="A93" s="89" t="s">
        <v>261</v>
      </c>
      <c r="B93" s="95" t="s">
        <v>135</v>
      </c>
      <c r="C93" s="83" t="s">
        <v>353</v>
      </c>
      <c r="D93" s="96">
        <v>52.32</v>
      </c>
      <c r="E93" s="97">
        <v>132</v>
      </c>
      <c r="F93" s="81">
        <v>63.01</v>
      </c>
      <c r="G93" s="82"/>
      <c r="H93" s="78">
        <f t="shared" si="9"/>
        <v>63.01</v>
      </c>
      <c r="I93" s="79">
        <f t="shared" si="10"/>
        <v>6906.24</v>
      </c>
      <c r="J93" s="79">
        <f t="shared" si="11"/>
        <v>3296.69</v>
      </c>
      <c r="K93" s="79">
        <f t="shared" si="12"/>
        <v>0</v>
      </c>
      <c r="L93" s="79">
        <f t="shared" si="8"/>
        <v>3296.69</v>
      </c>
    </row>
    <row r="94" spans="1:12" s="75" customFormat="1" ht="60">
      <c r="A94" s="89" t="s">
        <v>262</v>
      </c>
      <c r="B94" s="95" t="s">
        <v>136</v>
      </c>
      <c r="C94" s="83" t="s">
        <v>355</v>
      </c>
      <c r="D94" s="96">
        <v>97.34</v>
      </c>
      <c r="E94" s="101">
        <v>7.5</v>
      </c>
      <c r="F94" s="81">
        <v>4.18</v>
      </c>
      <c r="G94" s="82"/>
      <c r="H94" s="78">
        <f t="shared" si="9"/>
        <v>4.18</v>
      </c>
      <c r="I94" s="79">
        <f t="shared" si="10"/>
        <v>730.05</v>
      </c>
      <c r="J94" s="79">
        <f t="shared" si="11"/>
        <v>406.89</v>
      </c>
      <c r="K94" s="79">
        <f t="shared" si="12"/>
        <v>0</v>
      </c>
      <c r="L94" s="79">
        <f t="shared" si="8"/>
        <v>406.89</v>
      </c>
    </row>
    <row r="95" spans="1:12" s="75" customFormat="1" ht="24">
      <c r="A95" s="89" t="s">
        <v>263</v>
      </c>
      <c r="B95" s="95" t="s">
        <v>121</v>
      </c>
      <c r="C95" s="83" t="s">
        <v>353</v>
      </c>
      <c r="D95" s="96">
        <v>9.38</v>
      </c>
      <c r="E95" s="101">
        <v>216</v>
      </c>
      <c r="F95" s="81">
        <v>109.89</v>
      </c>
      <c r="G95" s="82"/>
      <c r="H95" s="78">
        <f t="shared" si="9"/>
        <v>109.89</v>
      </c>
      <c r="I95" s="79">
        <f t="shared" si="10"/>
        <v>2026.08</v>
      </c>
      <c r="J95" s="79">
        <f t="shared" si="11"/>
        <v>1030.77</v>
      </c>
      <c r="K95" s="79">
        <f t="shared" si="12"/>
        <v>0</v>
      </c>
      <c r="L95" s="79">
        <f t="shared" si="8"/>
        <v>1030.77</v>
      </c>
    </row>
    <row r="96" spans="1:12" s="75" customFormat="1" ht="24">
      <c r="A96" s="89" t="s">
        <v>264</v>
      </c>
      <c r="B96" s="95" t="s">
        <v>116</v>
      </c>
      <c r="C96" s="83" t="s">
        <v>353</v>
      </c>
      <c r="D96" s="96">
        <v>40.36</v>
      </c>
      <c r="E96" s="101">
        <v>216</v>
      </c>
      <c r="F96" s="81">
        <v>109.89</v>
      </c>
      <c r="G96" s="82"/>
      <c r="H96" s="78">
        <f t="shared" si="9"/>
        <v>109.89</v>
      </c>
      <c r="I96" s="79">
        <f t="shared" si="10"/>
        <v>8717.76</v>
      </c>
      <c r="J96" s="79">
        <f t="shared" si="11"/>
        <v>4435.17</v>
      </c>
      <c r="K96" s="79">
        <f t="shared" si="12"/>
        <v>0</v>
      </c>
      <c r="L96" s="79">
        <f t="shared" si="8"/>
        <v>4435.17</v>
      </c>
    </row>
    <row r="97" spans="1:12" s="75" customFormat="1" ht="24">
      <c r="A97" s="89" t="s">
        <v>265</v>
      </c>
      <c r="B97" s="95" t="s">
        <v>137</v>
      </c>
      <c r="C97" s="83" t="s">
        <v>353</v>
      </c>
      <c r="D97" s="96">
        <v>119.38</v>
      </c>
      <c r="E97" s="97">
        <v>30</v>
      </c>
      <c r="F97" s="81">
        <v>34.68</v>
      </c>
      <c r="G97" s="82"/>
      <c r="H97" s="78">
        <f t="shared" si="9"/>
        <v>34.68</v>
      </c>
      <c r="I97" s="79">
        <f t="shared" si="10"/>
        <v>3581.4</v>
      </c>
      <c r="J97" s="79">
        <f t="shared" si="11"/>
        <v>4140.1</v>
      </c>
      <c r="K97" s="79">
        <f t="shared" si="12"/>
        <v>0</v>
      </c>
      <c r="L97" s="79">
        <f t="shared" si="8"/>
        <v>4140.1</v>
      </c>
    </row>
    <row r="98" spans="1:12" s="75" customFormat="1" ht="36">
      <c r="A98" s="89" t="s">
        <v>266</v>
      </c>
      <c r="B98" s="95" t="s">
        <v>138</v>
      </c>
      <c r="C98" s="83" t="s">
        <v>353</v>
      </c>
      <c r="D98" s="96">
        <v>76.5</v>
      </c>
      <c r="E98" s="97">
        <v>30</v>
      </c>
      <c r="F98" s="81"/>
      <c r="G98" s="82"/>
      <c r="H98" s="78">
        <f t="shared" si="9"/>
        <v>0</v>
      </c>
      <c r="I98" s="79">
        <f t="shared" si="10"/>
        <v>2295</v>
      </c>
      <c r="J98" s="79">
        <f t="shared" si="11"/>
        <v>0</v>
      </c>
      <c r="K98" s="79">
        <f t="shared" si="12"/>
        <v>0</v>
      </c>
      <c r="L98" s="79">
        <f t="shared" si="8"/>
        <v>0</v>
      </c>
    </row>
    <row r="99" spans="1:12" s="75" customFormat="1" ht="24">
      <c r="A99" s="89" t="s">
        <v>267</v>
      </c>
      <c r="B99" s="95" t="s">
        <v>139</v>
      </c>
      <c r="C99" s="83" t="s">
        <v>353</v>
      </c>
      <c r="D99" s="96">
        <v>46.36</v>
      </c>
      <c r="E99" s="97">
        <v>30</v>
      </c>
      <c r="F99" s="81"/>
      <c r="G99" s="82"/>
      <c r="H99" s="78">
        <f t="shared" si="9"/>
        <v>0</v>
      </c>
      <c r="I99" s="79">
        <f t="shared" si="10"/>
        <v>1390.8</v>
      </c>
      <c r="J99" s="79">
        <f t="shared" si="11"/>
        <v>0</v>
      </c>
      <c r="K99" s="79">
        <f t="shared" si="12"/>
        <v>0</v>
      </c>
      <c r="L99" s="79">
        <f t="shared" si="8"/>
        <v>0</v>
      </c>
    </row>
    <row r="100" spans="1:12" s="75" customFormat="1" ht="36">
      <c r="A100" s="89" t="s">
        <v>268</v>
      </c>
      <c r="B100" s="95" t="s">
        <v>140</v>
      </c>
      <c r="C100" s="83" t="s">
        <v>357</v>
      </c>
      <c r="D100" s="96">
        <v>6.15</v>
      </c>
      <c r="E100" s="96">
        <v>150</v>
      </c>
      <c r="F100" s="81"/>
      <c r="G100" s="82"/>
      <c r="H100" s="78">
        <f t="shared" si="9"/>
        <v>0</v>
      </c>
      <c r="I100" s="79">
        <f t="shared" si="10"/>
        <v>922.5</v>
      </c>
      <c r="J100" s="79">
        <f t="shared" si="11"/>
        <v>0</v>
      </c>
      <c r="K100" s="79">
        <f t="shared" si="12"/>
        <v>0</v>
      </c>
      <c r="L100" s="79">
        <f t="shared" si="8"/>
        <v>0</v>
      </c>
    </row>
    <row r="101" spans="1:12" s="75" customFormat="1" ht="36">
      <c r="A101" s="89" t="s">
        <v>269</v>
      </c>
      <c r="B101" s="95" t="s">
        <v>141</v>
      </c>
      <c r="C101" s="83" t="s">
        <v>356</v>
      </c>
      <c r="D101" s="96">
        <v>118.38</v>
      </c>
      <c r="E101" s="96">
        <v>5</v>
      </c>
      <c r="F101" s="81"/>
      <c r="G101" s="82"/>
      <c r="H101" s="78">
        <f t="shared" si="9"/>
        <v>0</v>
      </c>
      <c r="I101" s="79">
        <f t="shared" si="10"/>
        <v>591.9</v>
      </c>
      <c r="J101" s="79">
        <f t="shared" si="11"/>
        <v>0</v>
      </c>
      <c r="K101" s="79">
        <f t="shared" si="12"/>
        <v>0</v>
      </c>
      <c r="L101" s="79">
        <f t="shared" si="8"/>
        <v>0</v>
      </c>
    </row>
    <row r="102" spans="1:12" s="75" customFormat="1" ht="48">
      <c r="A102" s="89" t="s">
        <v>270</v>
      </c>
      <c r="B102" s="95" t="s">
        <v>142</v>
      </c>
      <c r="C102" s="83" t="s">
        <v>360</v>
      </c>
      <c r="D102" s="96">
        <v>100.9</v>
      </c>
      <c r="E102" s="96">
        <v>2</v>
      </c>
      <c r="F102" s="81"/>
      <c r="G102" s="82"/>
      <c r="H102" s="78">
        <f t="shared" si="9"/>
        <v>0</v>
      </c>
      <c r="I102" s="79">
        <f t="shared" si="10"/>
        <v>201.8</v>
      </c>
      <c r="J102" s="79">
        <f t="shared" si="11"/>
        <v>0</v>
      </c>
      <c r="K102" s="79">
        <f t="shared" si="12"/>
        <v>0</v>
      </c>
      <c r="L102" s="79">
        <f t="shared" si="8"/>
        <v>0</v>
      </c>
    </row>
    <row r="103" spans="1:12" s="75" customFormat="1" ht="48">
      <c r="A103" s="89" t="s">
        <v>271</v>
      </c>
      <c r="B103" s="95" t="s">
        <v>143</v>
      </c>
      <c r="C103" s="83" t="s">
        <v>359</v>
      </c>
      <c r="D103" s="96">
        <v>201.52</v>
      </c>
      <c r="E103" s="96">
        <v>5</v>
      </c>
      <c r="F103" s="81"/>
      <c r="G103" s="82"/>
      <c r="H103" s="78">
        <f t="shared" si="9"/>
        <v>0</v>
      </c>
      <c r="I103" s="79">
        <f t="shared" si="10"/>
        <v>1007.6</v>
      </c>
      <c r="J103" s="79">
        <f t="shared" si="11"/>
        <v>0</v>
      </c>
      <c r="K103" s="79">
        <f t="shared" si="12"/>
        <v>0</v>
      </c>
      <c r="L103" s="79">
        <f t="shared" si="8"/>
        <v>0</v>
      </c>
    </row>
    <row r="104" spans="1:12" s="75" customFormat="1" ht="36">
      <c r="A104" s="89" t="s">
        <v>272</v>
      </c>
      <c r="B104" s="95" t="s">
        <v>144</v>
      </c>
      <c r="C104" s="83" t="s">
        <v>356</v>
      </c>
      <c r="D104" s="96">
        <v>17.5</v>
      </c>
      <c r="E104" s="96">
        <v>2</v>
      </c>
      <c r="F104" s="81"/>
      <c r="G104" s="82"/>
      <c r="H104" s="78">
        <f t="shared" si="9"/>
        <v>0</v>
      </c>
      <c r="I104" s="79">
        <f t="shared" si="10"/>
        <v>35</v>
      </c>
      <c r="J104" s="79">
        <f t="shared" si="11"/>
        <v>0</v>
      </c>
      <c r="K104" s="79">
        <f t="shared" si="12"/>
        <v>0</v>
      </c>
      <c r="L104" s="79">
        <f t="shared" si="8"/>
        <v>0</v>
      </c>
    </row>
    <row r="105" spans="1:12" s="75" customFormat="1" ht="36">
      <c r="A105" s="89" t="s">
        <v>273</v>
      </c>
      <c r="B105" s="95" t="s">
        <v>145</v>
      </c>
      <c r="C105" s="83" t="s">
        <v>357</v>
      </c>
      <c r="D105" s="96">
        <v>13.74</v>
      </c>
      <c r="E105" s="96">
        <v>100</v>
      </c>
      <c r="F105" s="81"/>
      <c r="G105" s="82"/>
      <c r="H105" s="78">
        <f t="shared" si="9"/>
        <v>0</v>
      </c>
      <c r="I105" s="79">
        <f t="shared" si="10"/>
        <v>1374</v>
      </c>
      <c r="J105" s="79">
        <f t="shared" si="11"/>
        <v>0</v>
      </c>
      <c r="K105" s="79">
        <f t="shared" si="12"/>
        <v>0</v>
      </c>
      <c r="L105" s="79">
        <f t="shared" si="8"/>
        <v>0</v>
      </c>
    </row>
    <row r="106" spans="1:12" s="75" customFormat="1" ht="36">
      <c r="A106" s="89" t="s">
        <v>274</v>
      </c>
      <c r="B106" s="95" t="s">
        <v>146</v>
      </c>
      <c r="C106" s="83" t="s">
        <v>357</v>
      </c>
      <c r="D106" s="96">
        <v>25.17</v>
      </c>
      <c r="E106" s="96">
        <v>30</v>
      </c>
      <c r="F106" s="81"/>
      <c r="G106" s="82"/>
      <c r="H106" s="78">
        <f t="shared" si="9"/>
        <v>0</v>
      </c>
      <c r="I106" s="79">
        <f t="shared" si="10"/>
        <v>755.1</v>
      </c>
      <c r="J106" s="79">
        <f t="shared" si="11"/>
        <v>0</v>
      </c>
      <c r="K106" s="79">
        <f t="shared" si="12"/>
        <v>0</v>
      </c>
      <c r="L106" s="79">
        <f t="shared" si="8"/>
        <v>0</v>
      </c>
    </row>
    <row r="107" spans="1:12" s="75" customFormat="1" ht="48">
      <c r="A107" s="89" t="s">
        <v>275</v>
      </c>
      <c r="B107" s="102" t="s">
        <v>147</v>
      </c>
      <c r="C107" s="83" t="s">
        <v>357</v>
      </c>
      <c r="D107" s="96">
        <v>33.7</v>
      </c>
      <c r="E107" s="96">
        <v>20</v>
      </c>
      <c r="F107" s="81"/>
      <c r="G107" s="82"/>
      <c r="H107" s="78">
        <f t="shared" si="9"/>
        <v>0</v>
      </c>
      <c r="I107" s="79">
        <f t="shared" si="10"/>
        <v>674</v>
      </c>
      <c r="J107" s="79">
        <f t="shared" si="11"/>
        <v>0</v>
      </c>
      <c r="K107" s="79">
        <f t="shared" si="12"/>
        <v>0</v>
      </c>
      <c r="L107" s="79">
        <f t="shared" si="8"/>
        <v>0</v>
      </c>
    </row>
    <row r="108" spans="1:12" s="75" customFormat="1" ht="36">
      <c r="A108" s="89" t="s">
        <v>276</v>
      </c>
      <c r="B108" s="95" t="s">
        <v>148</v>
      </c>
      <c r="C108" s="83" t="s">
        <v>356</v>
      </c>
      <c r="D108" s="96">
        <v>69.37</v>
      </c>
      <c r="E108" s="96">
        <v>4</v>
      </c>
      <c r="F108" s="81"/>
      <c r="G108" s="82"/>
      <c r="H108" s="78">
        <f t="shared" si="9"/>
        <v>0</v>
      </c>
      <c r="I108" s="79">
        <f t="shared" si="10"/>
        <v>277.48</v>
      </c>
      <c r="J108" s="79">
        <f t="shared" si="11"/>
        <v>0</v>
      </c>
      <c r="K108" s="79">
        <f t="shared" si="12"/>
        <v>0</v>
      </c>
      <c r="L108" s="79">
        <f t="shared" si="8"/>
        <v>0</v>
      </c>
    </row>
    <row r="109" spans="1:12" s="75" customFormat="1" ht="36">
      <c r="A109" s="89" t="s">
        <v>277</v>
      </c>
      <c r="B109" s="95" t="s">
        <v>160</v>
      </c>
      <c r="C109" s="83" t="s">
        <v>356</v>
      </c>
      <c r="D109" s="96">
        <v>90.03</v>
      </c>
      <c r="E109" s="96">
        <v>2</v>
      </c>
      <c r="F109" s="81"/>
      <c r="G109" s="82"/>
      <c r="H109" s="78">
        <f t="shared" si="9"/>
        <v>0</v>
      </c>
      <c r="I109" s="79">
        <f t="shared" si="10"/>
        <v>180.06</v>
      </c>
      <c r="J109" s="79">
        <f t="shared" si="11"/>
        <v>0</v>
      </c>
      <c r="K109" s="79">
        <f t="shared" si="12"/>
        <v>0</v>
      </c>
      <c r="L109" s="79">
        <f t="shared" si="8"/>
        <v>0</v>
      </c>
    </row>
    <row r="110" spans="1:12" s="75" customFormat="1" ht="36">
      <c r="A110" s="89" t="s">
        <v>278</v>
      </c>
      <c r="B110" s="95" t="s">
        <v>150</v>
      </c>
      <c r="C110" s="83" t="s">
        <v>356</v>
      </c>
      <c r="D110" s="96">
        <v>94.92</v>
      </c>
      <c r="E110" s="96">
        <v>4</v>
      </c>
      <c r="F110" s="81"/>
      <c r="G110" s="82"/>
      <c r="H110" s="78">
        <f t="shared" si="9"/>
        <v>0</v>
      </c>
      <c r="I110" s="79">
        <f t="shared" si="10"/>
        <v>379.68</v>
      </c>
      <c r="J110" s="79">
        <f t="shared" si="11"/>
        <v>0</v>
      </c>
      <c r="K110" s="79">
        <f t="shared" si="12"/>
        <v>0</v>
      </c>
      <c r="L110" s="79">
        <f t="shared" si="8"/>
        <v>0</v>
      </c>
    </row>
    <row r="111" spans="1:12" s="75" customFormat="1" ht="36">
      <c r="A111" s="89" t="s">
        <v>279</v>
      </c>
      <c r="B111" s="102" t="s">
        <v>151</v>
      </c>
      <c r="C111" s="83" t="s">
        <v>356</v>
      </c>
      <c r="D111" s="96">
        <v>100.88</v>
      </c>
      <c r="E111" s="96">
        <v>4</v>
      </c>
      <c r="F111" s="81"/>
      <c r="G111" s="82"/>
      <c r="H111" s="78">
        <f t="shared" si="9"/>
        <v>0</v>
      </c>
      <c r="I111" s="79">
        <f t="shared" si="10"/>
        <v>403.52</v>
      </c>
      <c r="J111" s="79">
        <f t="shared" si="11"/>
        <v>0</v>
      </c>
      <c r="K111" s="79">
        <f t="shared" si="12"/>
        <v>0</v>
      </c>
      <c r="L111" s="79">
        <f t="shared" si="8"/>
        <v>0</v>
      </c>
    </row>
    <row r="112" spans="1:12" s="75" customFormat="1" ht="36">
      <c r="A112" s="89" t="s">
        <v>280</v>
      </c>
      <c r="B112" s="95" t="s">
        <v>152</v>
      </c>
      <c r="C112" s="83" t="s">
        <v>356</v>
      </c>
      <c r="D112" s="96">
        <v>134.22</v>
      </c>
      <c r="E112" s="96">
        <v>4</v>
      </c>
      <c r="F112" s="81"/>
      <c r="G112" s="82"/>
      <c r="H112" s="78">
        <f t="shared" si="9"/>
        <v>0</v>
      </c>
      <c r="I112" s="79">
        <f t="shared" si="10"/>
        <v>536.88</v>
      </c>
      <c r="J112" s="79">
        <f t="shared" si="11"/>
        <v>0</v>
      </c>
      <c r="K112" s="79">
        <f t="shared" si="12"/>
        <v>0</v>
      </c>
      <c r="L112" s="79">
        <f t="shared" si="8"/>
        <v>0</v>
      </c>
    </row>
    <row r="113" spans="1:12" s="75" customFormat="1" ht="48">
      <c r="A113" s="89" t="s">
        <v>281</v>
      </c>
      <c r="B113" s="95" t="s">
        <v>153</v>
      </c>
      <c r="C113" s="83" t="s">
        <v>356</v>
      </c>
      <c r="D113" s="96">
        <v>311.79</v>
      </c>
      <c r="E113" s="96">
        <v>2</v>
      </c>
      <c r="F113" s="81"/>
      <c r="G113" s="82"/>
      <c r="H113" s="78">
        <f t="shared" si="9"/>
        <v>0</v>
      </c>
      <c r="I113" s="79">
        <f t="shared" si="10"/>
        <v>623.58</v>
      </c>
      <c r="J113" s="79">
        <f t="shared" si="11"/>
        <v>0</v>
      </c>
      <c r="K113" s="79">
        <f t="shared" si="12"/>
        <v>0</v>
      </c>
      <c r="L113" s="79">
        <f t="shared" si="8"/>
        <v>0</v>
      </c>
    </row>
    <row r="114" spans="1:12" s="75" customFormat="1" ht="36">
      <c r="A114" s="89" t="s">
        <v>282</v>
      </c>
      <c r="B114" s="102" t="s">
        <v>154</v>
      </c>
      <c r="C114" s="83" t="s">
        <v>356</v>
      </c>
      <c r="D114" s="96">
        <v>415.4</v>
      </c>
      <c r="E114" s="96">
        <v>2</v>
      </c>
      <c r="F114" s="81"/>
      <c r="G114" s="82"/>
      <c r="H114" s="78">
        <f t="shared" si="9"/>
        <v>0</v>
      </c>
      <c r="I114" s="79">
        <f t="shared" si="10"/>
        <v>830.8</v>
      </c>
      <c r="J114" s="79">
        <f t="shared" si="11"/>
        <v>0</v>
      </c>
      <c r="K114" s="79">
        <f t="shared" si="12"/>
        <v>0</v>
      </c>
      <c r="L114" s="79">
        <f t="shared" si="8"/>
        <v>0</v>
      </c>
    </row>
    <row r="115" spans="1:12" s="75" customFormat="1" ht="24">
      <c r="A115" s="89" t="s">
        <v>283</v>
      </c>
      <c r="B115" s="95" t="s">
        <v>156</v>
      </c>
      <c r="C115" s="83" t="s">
        <v>356</v>
      </c>
      <c r="D115" s="96">
        <v>177.44</v>
      </c>
      <c r="E115" s="96">
        <v>1</v>
      </c>
      <c r="F115" s="81"/>
      <c r="G115" s="82"/>
      <c r="H115" s="78">
        <f t="shared" si="9"/>
        <v>0</v>
      </c>
      <c r="I115" s="79">
        <f t="shared" si="10"/>
        <v>177.44</v>
      </c>
      <c r="J115" s="79">
        <f t="shared" si="11"/>
        <v>0</v>
      </c>
      <c r="K115" s="79">
        <f t="shared" si="12"/>
        <v>0</v>
      </c>
      <c r="L115" s="79">
        <f t="shared" si="8"/>
        <v>0</v>
      </c>
    </row>
    <row r="116" spans="1:12" s="75" customFormat="1" ht="36">
      <c r="A116" s="89" t="s">
        <v>284</v>
      </c>
      <c r="B116" s="95" t="s">
        <v>155</v>
      </c>
      <c r="C116" s="83" t="s">
        <v>356</v>
      </c>
      <c r="D116" s="96">
        <v>87.52</v>
      </c>
      <c r="E116" s="96">
        <v>2</v>
      </c>
      <c r="F116" s="81"/>
      <c r="G116" s="82"/>
      <c r="H116" s="78">
        <f t="shared" si="9"/>
        <v>0</v>
      </c>
      <c r="I116" s="79">
        <f t="shared" si="10"/>
        <v>175.04</v>
      </c>
      <c r="J116" s="79">
        <f t="shared" si="11"/>
        <v>0</v>
      </c>
      <c r="K116" s="79">
        <f t="shared" si="12"/>
        <v>0</v>
      </c>
      <c r="L116" s="79">
        <f t="shared" si="8"/>
        <v>0</v>
      </c>
    </row>
    <row r="117" spans="1:12" s="75" customFormat="1" ht="24">
      <c r="A117" s="89" t="s">
        <v>285</v>
      </c>
      <c r="B117" s="95" t="s">
        <v>161</v>
      </c>
      <c r="C117" s="83" t="s">
        <v>356</v>
      </c>
      <c r="D117" s="96">
        <v>942.96</v>
      </c>
      <c r="E117" s="96">
        <v>1</v>
      </c>
      <c r="F117" s="81"/>
      <c r="G117" s="82"/>
      <c r="H117" s="78">
        <f t="shared" si="9"/>
        <v>0</v>
      </c>
      <c r="I117" s="79">
        <f t="shared" si="10"/>
        <v>942.96</v>
      </c>
      <c r="J117" s="79">
        <f t="shared" si="11"/>
        <v>0</v>
      </c>
      <c r="K117" s="79">
        <f t="shared" si="12"/>
        <v>0</v>
      </c>
      <c r="L117" s="79">
        <f t="shared" si="8"/>
        <v>0</v>
      </c>
    </row>
    <row r="118" spans="1:12" s="75" customFormat="1" ht="12">
      <c r="A118" s="91" t="s">
        <v>286</v>
      </c>
      <c r="B118" s="107" t="s">
        <v>157</v>
      </c>
      <c r="C118" s="83"/>
      <c r="D118" s="93">
        <v>0</v>
      </c>
      <c r="E118" s="97"/>
      <c r="F118" s="81"/>
      <c r="G118" s="82"/>
      <c r="H118" s="78">
        <f t="shared" si="9"/>
        <v>0</v>
      </c>
      <c r="I118" s="79">
        <f t="shared" si="10"/>
        <v>0</v>
      </c>
      <c r="J118" s="79">
        <f t="shared" si="11"/>
        <v>0</v>
      </c>
      <c r="K118" s="79">
        <f t="shared" si="12"/>
        <v>0</v>
      </c>
      <c r="L118" s="79">
        <f t="shared" si="8"/>
        <v>0</v>
      </c>
    </row>
    <row r="119" spans="1:12" s="75" customFormat="1" ht="24">
      <c r="A119" s="89" t="s">
        <v>287</v>
      </c>
      <c r="B119" s="103" t="s">
        <v>158</v>
      </c>
      <c r="C119" s="83" t="s">
        <v>355</v>
      </c>
      <c r="D119" s="96">
        <v>35.02</v>
      </c>
      <c r="E119" s="101">
        <v>6</v>
      </c>
      <c r="F119" s="81"/>
      <c r="G119" s="82"/>
      <c r="H119" s="78">
        <f t="shared" si="9"/>
        <v>0</v>
      </c>
      <c r="I119" s="79">
        <f t="shared" si="10"/>
        <v>210.12</v>
      </c>
      <c r="J119" s="79">
        <f t="shared" si="11"/>
        <v>0</v>
      </c>
      <c r="K119" s="79">
        <f t="shared" si="12"/>
        <v>0</v>
      </c>
      <c r="L119" s="79">
        <f t="shared" si="8"/>
        <v>0</v>
      </c>
    </row>
    <row r="120" spans="1:12" s="75" customFormat="1" ht="24">
      <c r="A120" s="89" t="s">
        <v>288</v>
      </c>
      <c r="B120" s="95" t="s">
        <v>135</v>
      </c>
      <c r="C120" s="83" t="s">
        <v>353</v>
      </c>
      <c r="D120" s="96">
        <v>52.32</v>
      </c>
      <c r="E120" s="97">
        <v>14</v>
      </c>
      <c r="F120" s="81"/>
      <c r="G120" s="82"/>
      <c r="H120" s="78">
        <f t="shared" si="9"/>
        <v>0</v>
      </c>
      <c r="I120" s="79">
        <f t="shared" si="10"/>
        <v>732.48</v>
      </c>
      <c r="J120" s="79">
        <f t="shared" si="11"/>
        <v>0</v>
      </c>
      <c r="K120" s="79">
        <f t="shared" si="12"/>
        <v>0</v>
      </c>
      <c r="L120" s="79">
        <f t="shared" si="8"/>
        <v>0</v>
      </c>
    </row>
    <row r="121" spans="1:12" s="75" customFormat="1" ht="24">
      <c r="A121" s="89" t="s">
        <v>289</v>
      </c>
      <c r="B121" s="95" t="s">
        <v>137</v>
      </c>
      <c r="C121" s="83" t="s">
        <v>353</v>
      </c>
      <c r="D121" s="96">
        <v>119.38</v>
      </c>
      <c r="E121" s="97">
        <v>4</v>
      </c>
      <c r="F121" s="81"/>
      <c r="G121" s="82"/>
      <c r="H121" s="78">
        <f t="shared" si="9"/>
        <v>0</v>
      </c>
      <c r="I121" s="79">
        <f t="shared" si="10"/>
        <v>477.52</v>
      </c>
      <c r="J121" s="79">
        <f t="shared" si="11"/>
        <v>0</v>
      </c>
      <c r="K121" s="79">
        <f t="shared" si="12"/>
        <v>0</v>
      </c>
      <c r="L121" s="79">
        <f t="shared" si="8"/>
        <v>0</v>
      </c>
    </row>
    <row r="122" spans="1:12" s="75" customFormat="1" ht="12">
      <c r="A122" s="91" t="s">
        <v>290</v>
      </c>
      <c r="B122" s="92" t="s">
        <v>162</v>
      </c>
      <c r="C122" s="83"/>
      <c r="D122" s="104">
        <v>0</v>
      </c>
      <c r="E122" s="101"/>
      <c r="F122" s="81"/>
      <c r="G122" s="82"/>
      <c r="H122" s="78">
        <f t="shared" si="9"/>
        <v>0</v>
      </c>
      <c r="I122" s="79">
        <f t="shared" si="10"/>
        <v>0</v>
      </c>
      <c r="J122" s="79">
        <f t="shared" si="11"/>
        <v>0</v>
      </c>
      <c r="K122" s="79">
        <f t="shared" si="12"/>
        <v>0</v>
      </c>
      <c r="L122" s="79">
        <f t="shared" si="8"/>
        <v>0</v>
      </c>
    </row>
    <row r="123" spans="1:12" s="75" customFormat="1" ht="24">
      <c r="A123" s="89" t="s">
        <v>291</v>
      </c>
      <c r="B123" s="103" t="s">
        <v>119</v>
      </c>
      <c r="C123" s="83" t="s">
        <v>355</v>
      </c>
      <c r="D123" s="96">
        <v>35.02</v>
      </c>
      <c r="E123" s="101">
        <v>4.48</v>
      </c>
      <c r="F123" s="81"/>
      <c r="G123" s="82"/>
      <c r="H123" s="78">
        <f t="shared" si="9"/>
        <v>0</v>
      </c>
      <c r="I123" s="79">
        <f aca="true" t="shared" si="13" ref="I123:I146">E123*D123</f>
        <v>156.88960000000003</v>
      </c>
      <c r="J123" s="79">
        <f aca="true" t="shared" si="14" ref="J123:J146">F123*D123</f>
        <v>0</v>
      </c>
      <c r="K123" s="79">
        <f aca="true" t="shared" si="15" ref="K123:K146">D123*G123</f>
        <v>0</v>
      </c>
      <c r="L123" s="79">
        <f>K123+J123</f>
        <v>0</v>
      </c>
    </row>
    <row r="124" spans="1:12" s="75" customFormat="1" ht="24">
      <c r="A124" s="89" t="s">
        <v>292</v>
      </c>
      <c r="B124" s="102" t="s">
        <v>163</v>
      </c>
      <c r="C124" s="83" t="s">
        <v>353</v>
      </c>
      <c r="D124" s="96">
        <v>94.86</v>
      </c>
      <c r="E124" s="101">
        <v>22.4</v>
      </c>
      <c r="F124" s="81"/>
      <c r="G124" s="82"/>
      <c r="H124" s="78">
        <f t="shared" si="9"/>
        <v>0</v>
      </c>
      <c r="I124" s="79">
        <f t="shared" si="13"/>
        <v>2124.864</v>
      </c>
      <c r="J124" s="79">
        <f t="shared" si="14"/>
        <v>0</v>
      </c>
      <c r="K124" s="79">
        <f t="shared" si="15"/>
        <v>0</v>
      </c>
      <c r="L124" s="79">
        <f t="shared" si="8"/>
        <v>0</v>
      </c>
    </row>
    <row r="125" spans="1:12" s="75" customFormat="1" ht="24">
      <c r="A125" s="89" t="s">
        <v>293</v>
      </c>
      <c r="B125" s="95" t="s">
        <v>135</v>
      </c>
      <c r="C125" s="83" t="s">
        <v>353</v>
      </c>
      <c r="D125" s="96">
        <v>52.32</v>
      </c>
      <c r="E125" s="101">
        <v>84</v>
      </c>
      <c r="F125" s="81"/>
      <c r="G125" s="82"/>
      <c r="H125" s="78">
        <f t="shared" si="9"/>
        <v>0</v>
      </c>
      <c r="I125" s="79">
        <f t="shared" si="13"/>
        <v>4394.88</v>
      </c>
      <c r="J125" s="79">
        <f t="shared" si="14"/>
        <v>0</v>
      </c>
      <c r="K125" s="79">
        <f t="shared" si="15"/>
        <v>0</v>
      </c>
      <c r="L125" s="79">
        <f aca="true" t="shared" si="16" ref="L125:L179">K125+J125</f>
        <v>0</v>
      </c>
    </row>
    <row r="126" spans="1:12" s="75" customFormat="1" ht="48">
      <c r="A126" s="89" t="s">
        <v>294</v>
      </c>
      <c r="B126" s="95" t="s">
        <v>126</v>
      </c>
      <c r="C126" s="83" t="s">
        <v>358</v>
      </c>
      <c r="D126" s="96">
        <v>2744.59</v>
      </c>
      <c r="E126" s="101">
        <v>2.72</v>
      </c>
      <c r="F126" s="81"/>
      <c r="G126" s="82"/>
      <c r="H126" s="78">
        <f t="shared" si="9"/>
        <v>0</v>
      </c>
      <c r="I126" s="79">
        <f t="shared" si="13"/>
        <v>7465.284800000001</v>
      </c>
      <c r="J126" s="79">
        <f t="shared" si="14"/>
        <v>0</v>
      </c>
      <c r="K126" s="79">
        <f t="shared" si="15"/>
        <v>0</v>
      </c>
      <c r="L126" s="79">
        <f t="shared" si="16"/>
        <v>0</v>
      </c>
    </row>
    <row r="127" spans="1:12" s="75" customFormat="1" ht="24">
      <c r="A127" s="89" t="s">
        <v>295</v>
      </c>
      <c r="B127" s="95" t="s">
        <v>121</v>
      </c>
      <c r="C127" s="83" t="s">
        <v>353</v>
      </c>
      <c r="D127" s="96">
        <v>9.38</v>
      </c>
      <c r="E127" s="97">
        <v>168</v>
      </c>
      <c r="F127" s="81"/>
      <c r="G127" s="82"/>
      <c r="H127" s="78">
        <f t="shared" si="9"/>
        <v>0</v>
      </c>
      <c r="I127" s="79">
        <f t="shared" si="13"/>
        <v>1575.8400000000001</v>
      </c>
      <c r="J127" s="79">
        <f t="shared" si="14"/>
        <v>0</v>
      </c>
      <c r="K127" s="79">
        <f t="shared" si="15"/>
        <v>0</v>
      </c>
      <c r="L127" s="79">
        <f t="shared" si="16"/>
        <v>0</v>
      </c>
    </row>
    <row r="128" spans="1:12" s="75" customFormat="1" ht="24">
      <c r="A128" s="89" t="s">
        <v>296</v>
      </c>
      <c r="B128" s="95" t="s">
        <v>116</v>
      </c>
      <c r="C128" s="83" t="s">
        <v>353</v>
      </c>
      <c r="D128" s="96">
        <v>40.36</v>
      </c>
      <c r="E128" s="97">
        <v>168</v>
      </c>
      <c r="F128" s="81"/>
      <c r="G128" s="82"/>
      <c r="H128" s="78">
        <f t="shared" si="9"/>
        <v>0</v>
      </c>
      <c r="I128" s="79">
        <f t="shared" si="13"/>
        <v>6780.48</v>
      </c>
      <c r="J128" s="79">
        <f t="shared" si="14"/>
        <v>0</v>
      </c>
      <c r="K128" s="79">
        <f t="shared" si="15"/>
        <v>0</v>
      </c>
      <c r="L128" s="79">
        <f t="shared" si="16"/>
        <v>0</v>
      </c>
    </row>
    <row r="129" spans="1:12" s="75" customFormat="1" ht="24">
      <c r="A129" s="89" t="s">
        <v>297</v>
      </c>
      <c r="B129" s="95" t="s">
        <v>137</v>
      </c>
      <c r="C129" s="83" t="s">
        <v>353</v>
      </c>
      <c r="D129" s="96">
        <v>119.38</v>
      </c>
      <c r="E129" s="97">
        <v>50</v>
      </c>
      <c r="F129" s="81"/>
      <c r="G129" s="82"/>
      <c r="H129" s="78">
        <f t="shared" si="9"/>
        <v>0</v>
      </c>
      <c r="I129" s="79">
        <f t="shared" si="13"/>
        <v>5969</v>
      </c>
      <c r="J129" s="79">
        <f t="shared" si="14"/>
        <v>0</v>
      </c>
      <c r="K129" s="79">
        <f t="shared" si="15"/>
        <v>0</v>
      </c>
      <c r="L129" s="79">
        <f t="shared" si="16"/>
        <v>0</v>
      </c>
    </row>
    <row r="130" spans="1:12" s="75" customFormat="1" ht="24">
      <c r="A130" s="89" t="s">
        <v>298</v>
      </c>
      <c r="B130" s="95" t="s">
        <v>139</v>
      </c>
      <c r="C130" s="83" t="s">
        <v>353</v>
      </c>
      <c r="D130" s="96">
        <v>46.36</v>
      </c>
      <c r="E130" s="97">
        <v>50</v>
      </c>
      <c r="F130" s="81"/>
      <c r="G130" s="82"/>
      <c r="H130" s="78">
        <f t="shared" si="9"/>
        <v>0</v>
      </c>
      <c r="I130" s="79">
        <f t="shared" si="13"/>
        <v>2318</v>
      </c>
      <c r="J130" s="79">
        <f t="shared" si="14"/>
        <v>0</v>
      </c>
      <c r="K130" s="79">
        <f t="shared" si="15"/>
        <v>0</v>
      </c>
      <c r="L130" s="79">
        <f t="shared" si="16"/>
        <v>0</v>
      </c>
    </row>
    <row r="131" spans="1:12" s="75" customFormat="1" ht="36">
      <c r="A131" s="89" t="s">
        <v>299</v>
      </c>
      <c r="B131" s="95" t="s">
        <v>164</v>
      </c>
      <c r="C131" s="83" t="s">
        <v>353</v>
      </c>
      <c r="D131" s="96">
        <v>76.5</v>
      </c>
      <c r="E131" s="97">
        <v>50</v>
      </c>
      <c r="F131" s="81"/>
      <c r="G131" s="82"/>
      <c r="H131" s="78">
        <f t="shared" si="9"/>
        <v>0</v>
      </c>
      <c r="I131" s="79">
        <f t="shared" si="13"/>
        <v>3825</v>
      </c>
      <c r="J131" s="79">
        <f t="shared" si="14"/>
        <v>0</v>
      </c>
      <c r="K131" s="79">
        <f t="shared" si="15"/>
        <v>0</v>
      </c>
      <c r="L131" s="79">
        <f t="shared" si="16"/>
        <v>0</v>
      </c>
    </row>
    <row r="132" spans="1:12" s="75" customFormat="1" ht="36">
      <c r="A132" s="89" t="s">
        <v>300</v>
      </c>
      <c r="B132" s="95" t="s">
        <v>141</v>
      </c>
      <c r="C132" s="83" t="s">
        <v>356</v>
      </c>
      <c r="D132" s="96">
        <v>118.38</v>
      </c>
      <c r="E132" s="96">
        <v>10</v>
      </c>
      <c r="F132" s="81"/>
      <c r="G132" s="82"/>
      <c r="H132" s="78">
        <f t="shared" si="9"/>
        <v>0</v>
      </c>
      <c r="I132" s="79">
        <f t="shared" si="13"/>
        <v>1183.8</v>
      </c>
      <c r="J132" s="79">
        <f t="shared" si="14"/>
        <v>0</v>
      </c>
      <c r="K132" s="79">
        <f t="shared" si="15"/>
        <v>0</v>
      </c>
      <c r="L132" s="79">
        <f t="shared" si="16"/>
        <v>0</v>
      </c>
    </row>
    <row r="133" spans="1:12" s="75" customFormat="1" ht="48">
      <c r="A133" s="89" t="s">
        <v>301</v>
      </c>
      <c r="B133" s="95" t="s">
        <v>142</v>
      </c>
      <c r="C133" s="83" t="s">
        <v>360</v>
      </c>
      <c r="D133" s="96">
        <v>100.9</v>
      </c>
      <c r="E133" s="96">
        <v>6</v>
      </c>
      <c r="F133" s="81"/>
      <c r="G133" s="82"/>
      <c r="H133" s="78">
        <f t="shared" si="9"/>
        <v>0</v>
      </c>
      <c r="I133" s="79">
        <f t="shared" si="13"/>
        <v>605.4000000000001</v>
      </c>
      <c r="J133" s="79">
        <f t="shared" si="14"/>
        <v>0</v>
      </c>
      <c r="K133" s="79">
        <f t="shared" si="15"/>
        <v>0</v>
      </c>
      <c r="L133" s="79">
        <f t="shared" si="16"/>
        <v>0</v>
      </c>
    </row>
    <row r="134" spans="1:12" s="75" customFormat="1" ht="48">
      <c r="A134" s="89" t="s">
        <v>302</v>
      </c>
      <c r="B134" s="95" t="s">
        <v>143</v>
      </c>
      <c r="C134" s="83" t="s">
        <v>359</v>
      </c>
      <c r="D134" s="96">
        <v>201.52</v>
      </c>
      <c r="E134" s="96">
        <v>10</v>
      </c>
      <c r="F134" s="81"/>
      <c r="G134" s="82"/>
      <c r="H134" s="78">
        <f t="shared" si="9"/>
        <v>0</v>
      </c>
      <c r="I134" s="79">
        <f t="shared" si="13"/>
        <v>2015.2</v>
      </c>
      <c r="J134" s="79">
        <f t="shared" si="14"/>
        <v>0</v>
      </c>
      <c r="K134" s="79">
        <f t="shared" si="15"/>
        <v>0</v>
      </c>
      <c r="L134" s="79">
        <f t="shared" si="16"/>
        <v>0</v>
      </c>
    </row>
    <row r="135" spans="1:12" s="75" customFormat="1" ht="36">
      <c r="A135" s="89" t="s">
        <v>303</v>
      </c>
      <c r="B135" s="95" t="s">
        <v>144</v>
      </c>
      <c r="C135" s="83" t="s">
        <v>356</v>
      </c>
      <c r="D135" s="96">
        <v>17.5</v>
      </c>
      <c r="E135" s="96">
        <v>6</v>
      </c>
      <c r="F135" s="81"/>
      <c r="G135" s="82"/>
      <c r="H135" s="78">
        <f t="shared" si="9"/>
        <v>0</v>
      </c>
      <c r="I135" s="79">
        <f t="shared" si="13"/>
        <v>105</v>
      </c>
      <c r="J135" s="79">
        <f t="shared" si="14"/>
        <v>0</v>
      </c>
      <c r="K135" s="79">
        <f t="shared" si="15"/>
        <v>0</v>
      </c>
      <c r="L135" s="79">
        <f t="shared" si="16"/>
        <v>0</v>
      </c>
    </row>
    <row r="136" spans="1:12" s="75" customFormat="1" ht="36">
      <c r="A136" s="89" t="s">
        <v>304</v>
      </c>
      <c r="B136" s="95" t="s">
        <v>145</v>
      </c>
      <c r="C136" s="83" t="s">
        <v>357</v>
      </c>
      <c r="D136" s="96">
        <v>13.74</v>
      </c>
      <c r="E136" s="96">
        <v>100</v>
      </c>
      <c r="F136" s="81"/>
      <c r="G136" s="82"/>
      <c r="H136" s="78">
        <f t="shared" si="9"/>
        <v>0</v>
      </c>
      <c r="I136" s="79">
        <f t="shared" si="13"/>
        <v>1374</v>
      </c>
      <c r="J136" s="79">
        <f t="shared" si="14"/>
        <v>0</v>
      </c>
      <c r="K136" s="79">
        <f t="shared" si="15"/>
        <v>0</v>
      </c>
      <c r="L136" s="79">
        <f t="shared" si="16"/>
        <v>0</v>
      </c>
    </row>
    <row r="137" spans="1:12" s="75" customFormat="1" ht="36">
      <c r="A137" s="89" t="s">
        <v>305</v>
      </c>
      <c r="B137" s="95" t="s">
        <v>146</v>
      </c>
      <c r="C137" s="83" t="s">
        <v>357</v>
      </c>
      <c r="D137" s="96">
        <v>25.17</v>
      </c>
      <c r="E137" s="96">
        <v>30</v>
      </c>
      <c r="F137" s="81"/>
      <c r="G137" s="82"/>
      <c r="H137" s="78">
        <f t="shared" si="9"/>
        <v>0</v>
      </c>
      <c r="I137" s="79">
        <f t="shared" si="13"/>
        <v>755.1</v>
      </c>
      <c r="J137" s="79">
        <f t="shared" si="14"/>
        <v>0</v>
      </c>
      <c r="K137" s="79">
        <f t="shared" si="15"/>
        <v>0</v>
      </c>
      <c r="L137" s="79">
        <f t="shared" si="16"/>
        <v>0</v>
      </c>
    </row>
    <row r="138" spans="1:12" s="75" customFormat="1" ht="48">
      <c r="A138" s="89" t="s">
        <v>306</v>
      </c>
      <c r="B138" s="102" t="s">
        <v>147</v>
      </c>
      <c r="C138" s="83" t="s">
        <v>357</v>
      </c>
      <c r="D138" s="96">
        <v>33.7</v>
      </c>
      <c r="E138" s="96">
        <v>40</v>
      </c>
      <c r="F138" s="81"/>
      <c r="G138" s="82"/>
      <c r="H138" s="78">
        <f aca="true" t="shared" si="17" ref="H138:H179">G138+F138</f>
        <v>0</v>
      </c>
      <c r="I138" s="79">
        <f t="shared" si="13"/>
        <v>1348</v>
      </c>
      <c r="J138" s="79">
        <f t="shared" si="14"/>
        <v>0</v>
      </c>
      <c r="K138" s="79">
        <f t="shared" si="15"/>
        <v>0</v>
      </c>
      <c r="L138" s="79">
        <f t="shared" si="16"/>
        <v>0</v>
      </c>
    </row>
    <row r="139" spans="1:12" s="75" customFormat="1" ht="36">
      <c r="A139" s="89" t="s">
        <v>307</v>
      </c>
      <c r="B139" s="95" t="s">
        <v>148</v>
      </c>
      <c r="C139" s="83" t="s">
        <v>356</v>
      </c>
      <c r="D139" s="96">
        <v>69.37</v>
      </c>
      <c r="E139" s="96">
        <v>12</v>
      </c>
      <c r="F139" s="81"/>
      <c r="G139" s="82"/>
      <c r="H139" s="78">
        <f t="shared" si="17"/>
        <v>0</v>
      </c>
      <c r="I139" s="79">
        <f t="shared" si="13"/>
        <v>832.44</v>
      </c>
      <c r="J139" s="79">
        <f t="shared" si="14"/>
        <v>0</v>
      </c>
      <c r="K139" s="79">
        <f t="shared" si="15"/>
        <v>0</v>
      </c>
      <c r="L139" s="79">
        <f t="shared" si="16"/>
        <v>0</v>
      </c>
    </row>
    <row r="140" spans="1:12" s="75" customFormat="1" ht="36">
      <c r="A140" s="89" t="s">
        <v>308</v>
      </c>
      <c r="B140" s="95" t="s">
        <v>160</v>
      </c>
      <c r="C140" s="83" t="s">
        <v>356</v>
      </c>
      <c r="D140" s="96">
        <v>90.03</v>
      </c>
      <c r="E140" s="96">
        <v>4</v>
      </c>
      <c r="F140" s="81"/>
      <c r="G140" s="82"/>
      <c r="H140" s="78">
        <f t="shared" si="17"/>
        <v>0</v>
      </c>
      <c r="I140" s="79">
        <f t="shared" si="13"/>
        <v>360.12</v>
      </c>
      <c r="J140" s="79">
        <f t="shared" si="14"/>
        <v>0</v>
      </c>
      <c r="K140" s="79">
        <f t="shared" si="15"/>
        <v>0</v>
      </c>
      <c r="L140" s="79">
        <f t="shared" si="16"/>
        <v>0</v>
      </c>
    </row>
    <row r="141" spans="1:12" s="75" customFormat="1" ht="36">
      <c r="A141" s="89" t="s">
        <v>309</v>
      </c>
      <c r="B141" s="95" t="s">
        <v>150</v>
      </c>
      <c r="C141" s="83" t="s">
        <v>356</v>
      </c>
      <c r="D141" s="96">
        <v>94.92</v>
      </c>
      <c r="E141" s="96">
        <v>4</v>
      </c>
      <c r="F141" s="81"/>
      <c r="G141" s="82"/>
      <c r="H141" s="78">
        <f t="shared" si="17"/>
        <v>0</v>
      </c>
      <c r="I141" s="79">
        <f t="shared" si="13"/>
        <v>379.68</v>
      </c>
      <c r="J141" s="79">
        <f t="shared" si="14"/>
        <v>0</v>
      </c>
      <c r="K141" s="79">
        <f t="shared" si="15"/>
        <v>0</v>
      </c>
      <c r="L141" s="79">
        <f t="shared" si="16"/>
        <v>0</v>
      </c>
    </row>
    <row r="142" spans="1:12" s="75" customFormat="1" ht="36">
      <c r="A142" s="89" t="s">
        <v>310</v>
      </c>
      <c r="B142" s="102" t="s">
        <v>151</v>
      </c>
      <c r="C142" s="83" t="s">
        <v>356</v>
      </c>
      <c r="D142" s="96">
        <v>100.88</v>
      </c>
      <c r="E142" s="96">
        <v>4</v>
      </c>
      <c r="F142" s="81"/>
      <c r="G142" s="82"/>
      <c r="H142" s="78">
        <f t="shared" si="17"/>
        <v>0</v>
      </c>
      <c r="I142" s="79">
        <f t="shared" si="13"/>
        <v>403.52</v>
      </c>
      <c r="J142" s="79">
        <f t="shared" si="14"/>
        <v>0</v>
      </c>
      <c r="K142" s="79">
        <f t="shared" si="15"/>
        <v>0</v>
      </c>
      <c r="L142" s="79">
        <f t="shared" si="16"/>
        <v>0</v>
      </c>
    </row>
    <row r="143" spans="1:12" s="75" customFormat="1" ht="36">
      <c r="A143" s="89" t="s">
        <v>311</v>
      </c>
      <c r="B143" s="95" t="s">
        <v>152</v>
      </c>
      <c r="C143" s="83" t="s">
        <v>356</v>
      </c>
      <c r="D143" s="96">
        <v>134.22</v>
      </c>
      <c r="E143" s="96">
        <v>4</v>
      </c>
      <c r="F143" s="81"/>
      <c r="G143" s="82"/>
      <c r="H143" s="78">
        <f t="shared" si="17"/>
        <v>0</v>
      </c>
      <c r="I143" s="79">
        <f t="shared" si="13"/>
        <v>536.88</v>
      </c>
      <c r="J143" s="79">
        <f t="shared" si="14"/>
        <v>0</v>
      </c>
      <c r="K143" s="79">
        <f t="shared" si="15"/>
        <v>0</v>
      </c>
      <c r="L143" s="79">
        <f t="shared" si="16"/>
        <v>0</v>
      </c>
    </row>
    <row r="144" spans="1:12" s="75" customFormat="1" ht="48">
      <c r="A144" s="89" t="s">
        <v>312</v>
      </c>
      <c r="B144" s="95" t="s">
        <v>153</v>
      </c>
      <c r="C144" s="83" t="s">
        <v>356</v>
      </c>
      <c r="D144" s="96">
        <v>311.79</v>
      </c>
      <c r="E144" s="96">
        <v>4</v>
      </c>
      <c r="F144" s="81"/>
      <c r="G144" s="82"/>
      <c r="H144" s="78">
        <f t="shared" si="17"/>
        <v>0</v>
      </c>
      <c r="I144" s="79">
        <f t="shared" si="13"/>
        <v>1247.16</v>
      </c>
      <c r="J144" s="79">
        <f t="shared" si="14"/>
        <v>0</v>
      </c>
      <c r="K144" s="79">
        <f t="shared" si="15"/>
        <v>0</v>
      </c>
      <c r="L144" s="79">
        <f t="shared" si="16"/>
        <v>0</v>
      </c>
    </row>
    <row r="145" spans="1:12" s="75" customFormat="1" ht="36">
      <c r="A145" s="89" t="s">
        <v>313</v>
      </c>
      <c r="B145" s="102" t="s">
        <v>154</v>
      </c>
      <c r="C145" s="83" t="s">
        <v>356</v>
      </c>
      <c r="D145" s="96">
        <v>415.4</v>
      </c>
      <c r="E145" s="96">
        <v>4</v>
      </c>
      <c r="F145" s="81"/>
      <c r="G145" s="82"/>
      <c r="H145" s="78">
        <f t="shared" si="17"/>
        <v>0</v>
      </c>
      <c r="I145" s="79">
        <f t="shared" si="13"/>
        <v>1661.6</v>
      </c>
      <c r="J145" s="79">
        <f t="shared" si="14"/>
        <v>0</v>
      </c>
      <c r="K145" s="79">
        <f t="shared" si="15"/>
        <v>0</v>
      </c>
      <c r="L145" s="79">
        <f t="shared" si="16"/>
        <v>0</v>
      </c>
    </row>
    <row r="146" spans="1:12" s="75" customFormat="1" ht="36">
      <c r="A146" s="89" t="s">
        <v>314</v>
      </c>
      <c r="B146" s="95" t="s">
        <v>155</v>
      </c>
      <c r="C146" s="83" t="s">
        <v>356</v>
      </c>
      <c r="D146" s="96">
        <v>87.52</v>
      </c>
      <c r="E146" s="96">
        <v>2</v>
      </c>
      <c r="F146" s="81"/>
      <c r="G146" s="82"/>
      <c r="H146" s="78">
        <f t="shared" si="17"/>
        <v>0</v>
      </c>
      <c r="I146" s="79">
        <f t="shared" si="13"/>
        <v>175.04</v>
      </c>
      <c r="J146" s="79">
        <f t="shared" si="14"/>
        <v>0</v>
      </c>
      <c r="K146" s="79">
        <f t="shared" si="15"/>
        <v>0</v>
      </c>
      <c r="L146" s="79">
        <f t="shared" si="16"/>
        <v>0</v>
      </c>
    </row>
    <row r="147" spans="1:12" s="75" customFormat="1" ht="12">
      <c r="A147" s="106" t="s">
        <v>315</v>
      </c>
      <c r="B147" s="107" t="s">
        <v>165</v>
      </c>
      <c r="C147" s="83"/>
      <c r="D147" s="108">
        <v>0</v>
      </c>
      <c r="E147" s="109"/>
      <c r="F147" s="81"/>
      <c r="G147" s="82"/>
      <c r="H147" s="78">
        <f t="shared" si="17"/>
        <v>0</v>
      </c>
      <c r="I147" s="79">
        <f aca="true" t="shared" si="18" ref="I147:I179">ROUNDUP((E147*D147),2)</f>
        <v>0</v>
      </c>
      <c r="J147" s="79">
        <f aca="true" t="shared" si="19" ref="J147:J179">ROUNDUP((F147*D147),2)</f>
        <v>0</v>
      </c>
      <c r="K147" s="79">
        <f aca="true" t="shared" si="20" ref="K147:K179">ROUNDUP((D147*G147),2)</f>
        <v>0</v>
      </c>
      <c r="L147" s="79">
        <f t="shared" si="16"/>
        <v>0</v>
      </c>
    </row>
    <row r="148" spans="1:14" s="75" customFormat="1" ht="24">
      <c r="A148" s="110" t="s">
        <v>316</v>
      </c>
      <c r="B148" s="95" t="s">
        <v>166</v>
      </c>
      <c r="C148" s="83" t="s">
        <v>353</v>
      </c>
      <c r="D148" s="104">
        <v>0.93</v>
      </c>
      <c r="E148" s="105">
        <v>7350</v>
      </c>
      <c r="F148" s="81">
        <v>1141.83</v>
      </c>
      <c r="G148" s="82"/>
      <c r="H148" s="78">
        <f t="shared" si="17"/>
        <v>1141.83</v>
      </c>
      <c r="I148" s="79">
        <f t="shared" si="18"/>
        <v>6835.5</v>
      </c>
      <c r="J148" s="79">
        <f t="shared" si="19"/>
        <v>1061.91</v>
      </c>
      <c r="K148" s="79">
        <f t="shared" si="20"/>
        <v>0</v>
      </c>
      <c r="L148" s="79">
        <f t="shared" si="16"/>
        <v>1061.91</v>
      </c>
      <c r="M148" s="75">
        <v>1069.5</v>
      </c>
      <c r="N148" s="75">
        <f>M148-7.59</f>
        <v>1061.91</v>
      </c>
    </row>
    <row r="149" spans="1:13" s="75" customFormat="1" ht="24">
      <c r="A149" s="110" t="s">
        <v>317</v>
      </c>
      <c r="B149" s="95" t="s">
        <v>167</v>
      </c>
      <c r="C149" s="83" t="s">
        <v>355</v>
      </c>
      <c r="D149" s="104">
        <v>111.12</v>
      </c>
      <c r="E149" s="105">
        <v>380</v>
      </c>
      <c r="F149" s="81">
        <v>295.26</v>
      </c>
      <c r="G149" s="82">
        <v>645.53</v>
      </c>
      <c r="H149" s="78">
        <f t="shared" si="17"/>
        <v>940.79</v>
      </c>
      <c r="I149" s="79">
        <f t="shared" si="18"/>
        <v>42225.6</v>
      </c>
      <c r="J149" s="79">
        <f t="shared" si="19"/>
        <v>32809.3</v>
      </c>
      <c r="K149" s="79">
        <f t="shared" si="20"/>
        <v>71731.29999999999</v>
      </c>
      <c r="L149" s="79">
        <f t="shared" si="16"/>
        <v>104540.59999999999</v>
      </c>
      <c r="M149" s="75">
        <v>0.49</v>
      </c>
    </row>
    <row r="150" spans="1:12" s="75" customFormat="1" ht="24">
      <c r="A150" s="110" t="s">
        <v>318</v>
      </c>
      <c r="B150" s="111" t="s">
        <v>168</v>
      </c>
      <c r="C150" s="83" t="s">
        <v>353</v>
      </c>
      <c r="D150" s="104">
        <v>38.82</v>
      </c>
      <c r="E150" s="105">
        <v>7600</v>
      </c>
      <c r="F150" s="81"/>
      <c r="G150" s="82"/>
      <c r="H150" s="78">
        <f t="shared" si="17"/>
        <v>0</v>
      </c>
      <c r="I150" s="79">
        <f t="shared" si="18"/>
        <v>295032</v>
      </c>
      <c r="J150" s="79">
        <f t="shared" si="19"/>
        <v>0</v>
      </c>
      <c r="K150" s="79">
        <f t="shared" si="20"/>
        <v>0</v>
      </c>
      <c r="L150" s="79">
        <f t="shared" si="16"/>
        <v>0</v>
      </c>
    </row>
    <row r="151" spans="1:12" s="75" customFormat="1" ht="36">
      <c r="A151" s="110" t="s">
        <v>319</v>
      </c>
      <c r="B151" s="95" t="s">
        <v>169</v>
      </c>
      <c r="C151" s="83" t="s">
        <v>353</v>
      </c>
      <c r="D151" s="104">
        <v>97.78</v>
      </c>
      <c r="E151" s="105">
        <v>7600</v>
      </c>
      <c r="F151" s="81"/>
      <c r="G151" s="82"/>
      <c r="H151" s="78">
        <f t="shared" si="17"/>
        <v>0</v>
      </c>
      <c r="I151" s="79">
        <f t="shared" si="18"/>
        <v>743128</v>
      </c>
      <c r="J151" s="79">
        <f t="shared" si="19"/>
        <v>0</v>
      </c>
      <c r="K151" s="79">
        <f t="shared" si="20"/>
        <v>0</v>
      </c>
      <c r="L151" s="79">
        <f t="shared" si="16"/>
        <v>0</v>
      </c>
    </row>
    <row r="152" spans="1:12" s="75" customFormat="1" ht="48">
      <c r="A152" s="110" t="s">
        <v>320</v>
      </c>
      <c r="B152" s="95" t="s">
        <v>170</v>
      </c>
      <c r="C152" s="83" t="s">
        <v>361</v>
      </c>
      <c r="D152" s="97">
        <v>4610.14</v>
      </c>
      <c r="E152" s="97">
        <v>1</v>
      </c>
      <c r="F152" s="81"/>
      <c r="G152" s="82"/>
      <c r="H152" s="78">
        <f t="shared" si="17"/>
        <v>0</v>
      </c>
      <c r="I152" s="79">
        <f t="shared" si="18"/>
        <v>4610.14</v>
      </c>
      <c r="J152" s="79">
        <f t="shared" si="19"/>
        <v>0</v>
      </c>
      <c r="K152" s="79">
        <f t="shared" si="20"/>
        <v>0</v>
      </c>
      <c r="L152" s="79">
        <f t="shared" si="16"/>
        <v>0</v>
      </c>
    </row>
    <row r="153" spans="1:12" s="75" customFormat="1" ht="12">
      <c r="A153" s="106" t="s">
        <v>321</v>
      </c>
      <c r="B153" s="107" t="s">
        <v>171</v>
      </c>
      <c r="C153" s="83"/>
      <c r="D153" s="108">
        <v>0</v>
      </c>
      <c r="E153" s="109"/>
      <c r="F153" s="81"/>
      <c r="G153" s="82"/>
      <c r="H153" s="78">
        <f t="shared" si="17"/>
        <v>0</v>
      </c>
      <c r="I153" s="79">
        <f t="shared" si="18"/>
        <v>0</v>
      </c>
      <c r="J153" s="79">
        <f t="shared" si="19"/>
        <v>0</v>
      </c>
      <c r="K153" s="79">
        <f t="shared" si="20"/>
        <v>0</v>
      </c>
      <c r="L153" s="79">
        <f t="shared" si="16"/>
        <v>0</v>
      </c>
    </row>
    <row r="154" spans="1:12" s="75" customFormat="1" ht="36">
      <c r="A154" s="89" t="s">
        <v>322</v>
      </c>
      <c r="B154" s="112" t="s">
        <v>172</v>
      </c>
      <c r="C154" s="83" t="s">
        <v>17</v>
      </c>
      <c r="D154" s="113">
        <v>6.54</v>
      </c>
      <c r="E154" s="113">
        <v>100</v>
      </c>
      <c r="F154" s="81"/>
      <c r="G154" s="82"/>
      <c r="H154" s="78">
        <f t="shared" si="17"/>
        <v>0</v>
      </c>
      <c r="I154" s="79">
        <f t="shared" si="18"/>
        <v>654</v>
      </c>
      <c r="J154" s="79">
        <f t="shared" si="19"/>
        <v>0</v>
      </c>
      <c r="K154" s="79">
        <f t="shared" si="20"/>
        <v>0</v>
      </c>
      <c r="L154" s="79">
        <f t="shared" si="16"/>
        <v>0</v>
      </c>
    </row>
    <row r="155" spans="1:12" s="75" customFormat="1" ht="36">
      <c r="A155" s="89" t="s">
        <v>323</v>
      </c>
      <c r="B155" s="112" t="s">
        <v>173</v>
      </c>
      <c r="C155" s="83" t="s">
        <v>17</v>
      </c>
      <c r="D155" s="113">
        <v>9.24</v>
      </c>
      <c r="E155" s="113">
        <v>400</v>
      </c>
      <c r="F155" s="81"/>
      <c r="G155" s="82"/>
      <c r="H155" s="78">
        <f t="shared" si="17"/>
        <v>0</v>
      </c>
      <c r="I155" s="79">
        <f t="shared" si="18"/>
        <v>3696</v>
      </c>
      <c r="J155" s="79">
        <f t="shared" si="19"/>
        <v>0</v>
      </c>
      <c r="K155" s="79">
        <f t="shared" si="20"/>
        <v>0</v>
      </c>
      <c r="L155" s="79">
        <f t="shared" si="16"/>
        <v>0</v>
      </c>
    </row>
    <row r="156" spans="1:12" s="75" customFormat="1" ht="36">
      <c r="A156" s="89" t="s">
        <v>324</v>
      </c>
      <c r="B156" s="112" t="s">
        <v>174</v>
      </c>
      <c r="C156" s="83" t="s">
        <v>17</v>
      </c>
      <c r="D156" s="113">
        <v>12.49</v>
      </c>
      <c r="E156" s="113">
        <v>500</v>
      </c>
      <c r="F156" s="81"/>
      <c r="G156" s="82"/>
      <c r="H156" s="78">
        <f t="shared" si="17"/>
        <v>0</v>
      </c>
      <c r="I156" s="79">
        <f t="shared" si="18"/>
        <v>6245</v>
      </c>
      <c r="J156" s="79">
        <f t="shared" si="19"/>
        <v>0</v>
      </c>
      <c r="K156" s="79">
        <f t="shared" si="20"/>
        <v>0</v>
      </c>
      <c r="L156" s="79">
        <f t="shared" si="16"/>
        <v>0</v>
      </c>
    </row>
    <row r="157" spans="1:12" s="75" customFormat="1" ht="36">
      <c r="A157" s="89" t="s">
        <v>325</v>
      </c>
      <c r="B157" s="112" t="s">
        <v>175</v>
      </c>
      <c r="C157" s="83" t="s">
        <v>17</v>
      </c>
      <c r="D157" s="113">
        <v>19.7</v>
      </c>
      <c r="E157" s="113">
        <v>650</v>
      </c>
      <c r="F157" s="81"/>
      <c r="G157" s="82"/>
      <c r="H157" s="78">
        <f t="shared" si="17"/>
        <v>0</v>
      </c>
      <c r="I157" s="79">
        <f t="shared" si="18"/>
        <v>12805</v>
      </c>
      <c r="J157" s="79">
        <f t="shared" si="19"/>
        <v>0</v>
      </c>
      <c r="K157" s="79">
        <f t="shared" si="20"/>
        <v>0</v>
      </c>
      <c r="L157" s="79">
        <f t="shared" si="16"/>
        <v>0</v>
      </c>
    </row>
    <row r="158" spans="1:12" s="75" customFormat="1" ht="36">
      <c r="A158" s="89" t="s">
        <v>326</v>
      </c>
      <c r="B158" s="112" t="s">
        <v>176</v>
      </c>
      <c r="C158" s="83" t="s">
        <v>17</v>
      </c>
      <c r="D158" s="113">
        <v>30.08</v>
      </c>
      <c r="E158" s="113">
        <v>1500</v>
      </c>
      <c r="F158" s="81"/>
      <c r="G158" s="82"/>
      <c r="H158" s="78">
        <f t="shared" si="17"/>
        <v>0</v>
      </c>
      <c r="I158" s="79">
        <f t="shared" si="18"/>
        <v>45120</v>
      </c>
      <c r="J158" s="79">
        <f t="shared" si="19"/>
        <v>0</v>
      </c>
      <c r="K158" s="79">
        <f t="shared" si="20"/>
        <v>0</v>
      </c>
      <c r="L158" s="79">
        <f t="shared" si="16"/>
        <v>0</v>
      </c>
    </row>
    <row r="159" spans="1:12" s="75" customFormat="1" ht="48">
      <c r="A159" s="89" t="s">
        <v>327</v>
      </c>
      <c r="B159" s="112" t="s">
        <v>177</v>
      </c>
      <c r="C159" s="83" t="s">
        <v>17</v>
      </c>
      <c r="D159" s="113">
        <v>14.04</v>
      </c>
      <c r="E159" s="113">
        <v>400</v>
      </c>
      <c r="F159" s="81"/>
      <c r="G159" s="82"/>
      <c r="H159" s="78">
        <f t="shared" si="17"/>
        <v>0</v>
      </c>
      <c r="I159" s="79">
        <f t="shared" si="18"/>
        <v>5616</v>
      </c>
      <c r="J159" s="79">
        <f t="shared" si="19"/>
        <v>0</v>
      </c>
      <c r="K159" s="79">
        <f t="shared" si="20"/>
        <v>0</v>
      </c>
      <c r="L159" s="79">
        <f t="shared" si="16"/>
        <v>0</v>
      </c>
    </row>
    <row r="160" spans="1:12" s="75" customFormat="1" ht="48">
      <c r="A160" s="89" t="s">
        <v>328</v>
      </c>
      <c r="B160" s="112" t="s">
        <v>178</v>
      </c>
      <c r="C160" s="83" t="s">
        <v>17</v>
      </c>
      <c r="D160" s="113">
        <v>13.99</v>
      </c>
      <c r="E160" s="113">
        <v>80</v>
      </c>
      <c r="F160" s="81"/>
      <c r="G160" s="82"/>
      <c r="H160" s="78">
        <f t="shared" si="17"/>
        <v>0</v>
      </c>
      <c r="I160" s="79">
        <f t="shared" si="18"/>
        <v>1119.2</v>
      </c>
      <c r="J160" s="79">
        <f t="shared" si="19"/>
        <v>0</v>
      </c>
      <c r="K160" s="79">
        <f t="shared" si="20"/>
        <v>0</v>
      </c>
      <c r="L160" s="79">
        <f t="shared" si="16"/>
        <v>0</v>
      </c>
    </row>
    <row r="161" spans="1:12" s="75" customFormat="1" ht="48">
      <c r="A161" s="89" t="s">
        <v>329</v>
      </c>
      <c r="B161" s="112" t="s">
        <v>179</v>
      </c>
      <c r="C161" s="83" t="s">
        <v>17</v>
      </c>
      <c r="D161" s="113">
        <v>20.24</v>
      </c>
      <c r="E161" s="113">
        <v>280</v>
      </c>
      <c r="F161" s="81"/>
      <c r="G161" s="82"/>
      <c r="H161" s="78">
        <f t="shared" si="17"/>
        <v>0</v>
      </c>
      <c r="I161" s="79">
        <f t="shared" si="18"/>
        <v>5667.2</v>
      </c>
      <c r="J161" s="79">
        <f t="shared" si="19"/>
        <v>0</v>
      </c>
      <c r="K161" s="79">
        <f t="shared" si="20"/>
        <v>0</v>
      </c>
      <c r="L161" s="79">
        <f t="shared" si="16"/>
        <v>0</v>
      </c>
    </row>
    <row r="162" spans="1:12" s="75" customFormat="1" ht="48">
      <c r="A162" s="89" t="s">
        <v>330</v>
      </c>
      <c r="B162" s="112" t="s">
        <v>180</v>
      </c>
      <c r="C162" s="83" t="s">
        <v>362</v>
      </c>
      <c r="D162" s="113">
        <v>8754.96</v>
      </c>
      <c r="E162" s="113">
        <v>6</v>
      </c>
      <c r="F162" s="81"/>
      <c r="G162" s="82"/>
      <c r="H162" s="78">
        <f t="shared" si="17"/>
        <v>0</v>
      </c>
      <c r="I162" s="79">
        <f t="shared" si="18"/>
        <v>52529.76</v>
      </c>
      <c r="J162" s="79">
        <f t="shared" si="19"/>
        <v>0</v>
      </c>
      <c r="K162" s="79">
        <f t="shared" si="20"/>
        <v>0</v>
      </c>
      <c r="L162" s="79">
        <f t="shared" si="16"/>
        <v>0</v>
      </c>
    </row>
    <row r="163" spans="1:12" s="75" customFormat="1" ht="36">
      <c r="A163" s="89" t="s">
        <v>331</v>
      </c>
      <c r="B163" s="112" t="s">
        <v>181</v>
      </c>
      <c r="C163" s="83" t="s">
        <v>362</v>
      </c>
      <c r="D163" s="113">
        <v>983.89</v>
      </c>
      <c r="E163" s="113">
        <v>14</v>
      </c>
      <c r="F163" s="81"/>
      <c r="G163" s="82"/>
      <c r="H163" s="78">
        <f t="shared" si="17"/>
        <v>0</v>
      </c>
      <c r="I163" s="79">
        <f t="shared" si="18"/>
        <v>13774.46</v>
      </c>
      <c r="J163" s="79">
        <f t="shared" si="19"/>
        <v>0</v>
      </c>
      <c r="K163" s="79">
        <f t="shared" si="20"/>
        <v>0</v>
      </c>
      <c r="L163" s="79">
        <f t="shared" si="16"/>
        <v>0</v>
      </c>
    </row>
    <row r="164" spans="1:12" s="75" customFormat="1" ht="48">
      <c r="A164" s="89" t="s">
        <v>332</v>
      </c>
      <c r="B164" s="112" t="s">
        <v>182</v>
      </c>
      <c r="C164" s="83" t="s">
        <v>362</v>
      </c>
      <c r="D164" s="113">
        <v>4954.7</v>
      </c>
      <c r="E164" s="113">
        <v>5</v>
      </c>
      <c r="F164" s="81"/>
      <c r="G164" s="82"/>
      <c r="H164" s="78">
        <f t="shared" si="17"/>
        <v>0</v>
      </c>
      <c r="I164" s="79">
        <f t="shared" si="18"/>
        <v>24773.5</v>
      </c>
      <c r="J164" s="79">
        <f t="shared" si="19"/>
        <v>0</v>
      </c>
      <c r="K164" s="79">
        <f t="shared" si="20"/>
        <v>0</v>
      </c>
      <c r="L164" s="79">
        <f t="shared" si="16"/>
        <v>0</v>
      </c>
    </row>
    <row r="165" spans="1:12" s="75" customFormat="1" ht="24">
      <c r="A165" s="89" t="s">
        <v>333</v>
      </c>
      <c r="B165" s="112" t="s">
        <v>183</v>
      </c>
      <c r="C165" s="83" t="s">
        <v>362</v>
      </c>
      <c r="D165" s="113">
        <v>106.86</v>
      </c>
      <c r="E165" s="113">
        <v>14</v>
      </c>
      <c r="F165" s="81"/>
      <c r="G165" s="82"/>
      <c r="H165" s="78">
        <f t="shared" si="17"/>
        <v>0</v>
      </c>
      <c r="I165" s="79">
        <f t="shared" si="18"/>
        <v>1496.04</v>
      </c>
      <c r="J165" s="79">
        <f t="shared" si="19"/>
        <v>0</v>
      </c>
      <c r="K165" s="79">
        <f t="shared" si="20"/>
        <v>0</v>
      </c>
      <c r="L165" s="79">
        <f t="shared" si="16"/>
        <v>0</v>
      </c>
    </row>
    <row r="166" spans="1:12" s="75" customFormat="1" ht="12">
      <c r="A166" s="89" t="s">
        <v>334</v>
      </c>
      <c r="B166" s="112" t="s">
        <v>184</v>
      </c>
      <c r="C166" s="83" t="s">
        <v>1</v>
      </c>
      <c r="D166" s="113">
        <v>9.91</v>
      </c>
      <c r="E166" s="113">
        <v>14</v>
      </c>
      <c r="F166" s="81"/>
      <c r="G166" s="82"/>
      <c r="H166" s="78">
        <f t="shared" si="17"/>
        <v>0</v>
      </c>
      <c r="I166" s="79">
        <f t="shared" si="18"/>
        <v>138.74</v>
      </c>
      <c r="J166" s="79">
        <f t="shared" si="19"/>
        <v>0</v>
      </c>
      <c r="K166" s="79">
        <f t="shared" si="20"/>
        <v>0</v>
      </c>
      <c r="L166" s="79">
        <f t="shared" si="16"/>
        <v>0</v>
      </c>
    </row>
    <row r="167" spans="1:12" s="75" customFormat="1" ht="48">
      <c r="A167" s="89" t="s">
        <v>335</v>
      </c>
      <c r="B167" s="112" t="s">
        <v>185</v>
      </c>
      <c r="C167" s="83" t="s">
        <v>362</v>
      </c>
      <c r="D167" s="113">
        <v>768.32</v>
      </c>
      <c r="E167" s="113">
        <v>1</v>
      </c>
      <c r="F167" s="81"/>
      <c r="G167" s="82"/>
      <c r="H167" s="78">
        <f t="shared" si="17"/>
        <v>0</v>
      </c>
      <c r="I167" s="79">
        <f t="shared" si="18"/>
        <v>768.32</v>
      </c>
      <c r="J167" s="79">
        <f t="shared" si="19"/>
        <v>0</v>
      </c>
      <c r="K167" s="79">
        <f t="shared" si="20"/>
        <v>0</v>
      </c>
      <c r="L167" s="79">
        <f t="shared" si="16"/>
        <v>0</v>
      </c>
    </row>
    <row r="168" spans="1:12" s="75" customFormat="1" ht="24">
      <c r="A168" s="89" t="s">
        <v>336</v>
      </c>
      <c r="B168" s="112" t="s">
        <v>186</v>
      </c>
      <c r="C168" s="83" t="s">
        <v>362</v>
      </c>
      <c r="D168" s="113">
        <v>117.32</v>
      </c>
      <c r="E168" s="113">
        <v>1</v>
      </c>
      <c r="F168" s="81"/>
      <c r="G168" s="82"/>
      <c r="H168" s="78">
        <f t="shared" si="17"/>
        <v>0</v>
      </c>
      <c r="I168" s="79">
        <f t="shared" si="18"/>
        <v>117.32</v>
      </c>
      <c r="J168" s="79">
        <f t="shared" si="19"/>
        <v>0</v>
      </c>
      <c r="K168" s="79">
        <f t="shared" si="20"/>
        <v>0</v>
      </c>
      <c r="L168" s="79">
        <f t="shared" si="16"/>
        <v>0</v>
      </c>
    </row>
    <row r="169" spans="1:12" s="75" customFormat="1" ht="36">
      <c r="A169" s="89" t="s">
        <v>337</v>
      </c>
      <c r="B169" s="112" t="s">
        <v>187</v>
      </c>
      <c r="C169" s="83" t="s">
        <v>362</v>
      </c>
      <c r="D169" s="113">
        <v>16.59</v>
      </c>
      <c r="E169" s="113">
        <v>12</v>
      </c>
      <c r="F169" s="81"/>
      <c r="G169" s="82"/>
      <c r="H169" s="78">
        <f t="shared" si="17"/>
        <v>0</v>
      </c>
      <c r="I169" s="79">
        <f t="shared" si="18"/>
        <v>199.08</v>
      </c>
      <c r="J169" s="79">
        <f t="shared" si="19"/>
        <v>0</v>
      </c>
      <c r="K169" s="79">
        <f t="shared" si="20"/>
        <v>0</v>
      </c>
      <c r="L169" s="79">
        <f t="shared" si="16"/>
        <v>0</v>
      </c>
    </row>
    <row r="170" spans="1:12" s="75" customFormat="1" ht="36">
      <c r="A170" s="89" t="s">
        <v>338</v>
      </c>
      <c r="B170" s="112" t="s">
        <v>188</v>
      </c>
      <c r="C170" s="83" t="s">
        <v>1</v>
      </c>
      <c r="D170" s="113">
        <v>203.83</v>
      </c>
      <c r="E170" s="113">
        <v>1</v>
      </c>
      <c r="F170" s="81"/>
      <c r="G170" s="82"/>
      <c r="H170" s="78">
        <f t="shared" si="17"/>
        <v>0</v>
      </c>
      <c r="I170" s="79">
        <f t="shared" si="18"/>
        <v>203.83</v>
      </c>
      <c r="J170" s="79">
        <f t="shared" si="19"/>
        <v>0</v>
      </c>
      <c r="K170" s="79">
        <f t="shared" si="20"/>
        <v>0</v>
      </c>
      <c r="L170" s="79">
        <f t="shared" si="16"/>
        <v>0</v>
      </c>
    </row>
    <row r="171" spans="1:12" s="75" customFormat="1" ht="48">
      <c r="A171" s="89" t="s">
        <v>339</v>
      </c>
      <c r="B171" s="112" t="s">
        <v>189</v>
      </c>
      <c r="C171" s="83" t="s">
        <v>362</v>
      </c>
      <c r="D171" s="113">
        <v>2064.79</v>
      </c>
      <c r="E171" s="113">
        <v>1</v>
      </c>
      <c r="F171" s="81"/>
      <c r="G171" s="82"/>
      <c r="H171" s="78">
        <f t="shared" si="17"/>
        <v>0</v>
      </c>
      <c r="I171" s="79">
        <f t="shared" si="18"/>
        <v>2064.79</v>
      </c>
      <c r="J171" s="79">
        <f t="shared" si="19"/>
        <v>0</v>
      </c>
      <c r="K171" s="79">
        <f t="shared" si="20"/>
        <v>0</v>
      </c>
      <c r="L171" s="79">
        <f t="shared" si="16"/>
        <v>0</v>
      </c>
    </row>
    <row r="172" spans="1:12" s="75" customFormat="1" ht="24">
      <c r="A172" s="89" t="s">
        <v>340</v>
      </c>
      <c r="B172" s="112" t="s">
        <v>190</v>
      </c>
      <c r="C172" s="83" t="s">
        <v>1</v>
      </c>
      <c r="D172" s="113">
        <v>16.92</v>
      </c>
      <c r="E172" s="113">
        <v>8</v>
      </c>
      <c r="F172" s="81"/>
      <c r="G172" s="82"/>
      <c r="H172" s="78">
        <f t="shared" si="17"/>
        <v>0</v>
      </c>
      <c r="I172" s="79">
        <f t="shared" si="18"/>
        <v>135.36</v>
      </c>
      <c r="J172" s="79">
        <f t="shared" si="19"/>
        <v>0</v>
      </c>
      <c r="K172" s="79">
        <f t="shared" si="20"/>
        <v>0</v>
      </c>
      <c r="L172" s="79">
        <f t="shared" si="16"/>
        <v>0</v>
      </c>
    </row>
    <row r="173" spans="1:12" s="75" customFormat="1" ht="36">
      <c r="A173" s="89" t="s">
        <v>341</v>
      </c>
      <c r="B173" s="112" t="s">
        <v>191</v>
      </c>
      <c r="C173" s="83" t="s">
        <v>362</v>
      </c>
      <c r="D173" s="113">
        <v>4029.37</v>
      </c>
      <c r="E173" s="113">
        <v>2</v>
      </c>
      <c r="F173" s="81"/>
      <c r="G173" s="82"/>
      <c r="H173" s="78">
        <f t="shared" si="17"/>
        <v>0</v>
      </c>
      <c r="I173" s="79">
        <f t="shared" si="18"/>
        <v>8058.74</v>
      </c>
      <c r="J173" s="79">
        <f t="shared" si="19"/>
        <v>0</v>
      </c>
      <c r="K173" s="79">
        <f t="shared" si="20"/>
        <v>0</v>
      </c>
      <c r="L173" s="79">
        <f t="shared" si="16"/>
        <v>0</v>
      </c>
    </row>
    <row r="174" spans="1:12" s="75" customFormat="1" ht="36">
      <c r="A174" s="89" t="s">
        <v>342</v>
      </c>
      <c r="B174" s="112" t="s">
        <v>192</v>
      </c>
      <c r="C174" s="83" t="s">
        <v>1</v>
      </c>
      <c r="D174" s="113">
        <v>400.56</v>
      </c>
      <c r="E174" s="113">
        <v>1</v>
      </c>
      <c r="F174" s="81"/>
      <c r="G174" s="82"/>
      <c r="H174" s="78">
        <f t="shared" si="17"/>
        <v>0</v>
      </c>
      <c r="I174" s="79">
        <f t="shared" si="18"/>
        <v>400.56</v>
      </c>
      <c r="J174" s="79">
        <f t="shared" si="19"/>
        <v>0</v>
      </c>
      <c r="K174" s="79">
        <f t="shared" si="20"/>
        <v>0</v>
      </c>
      <c r="L174" s="79">
        <f t="shared" si="16"/>
        <v>0</v>
      </c>
    </row>
    <row r="175" spans="1:12" s="75" customFormat="1" ht="24">
      <c r="A175" s="89" t="s">
        <v>343</v>
      </c>
      <c r="B175" s="112" t="s">
        <v>193</v>
      </c>
      <c r="C175" s="83" t="s">
        <v>1</v>
      </c>
      <c r="D175" s="113">
        <v>541.8</v>
      </c>
      <c r="E175" s="113">
        <v>36</v>
      </c>
      <c r="F175" s="81"/>
      <c r="G175" s="82"/>
      <c r="H175" s="78">
        <f t="shared" si="17"/>
        <v>0</v>
      </c>
      <c r="I175" s="79">
        <f t="shared" si="18"/>
        <v>19504.8</v>
      </c>
      <c r="J175" s="79">
        <f t="shared" si="19"/>
        <v>0</v>
      </c>
      <c r="K175" s="79">
        <f t="shared" si="20"/>
        <v>0</v>
      </c>
      <c r="L175" s="79">
        <f t="shared" si="16"/>
        <v>0</v>
      </c>
    </row>
    <row r="176" spans="1:12" s="75" customFormat="1" ht="12">
      <c r="A176" s="89" t="s">
        <v>344</v>
      </c>
      <c r="B176" s="112" t="s">
        <v>194</v>
      </c>
      <c r="C176" s="83" t="s">
        <v>1</v>
      </c>
      <c r="D176" s="113">
        <v>278.84</v>
      </c>
      <c r="E176" s="113">
        <v>2</v>
      </c>
      <c r="F176" s="81"/>
      <c r="G176" s="82"/>
      <c r="H176" s="78">
        <f t="shared" si="17"/>
        <v>0</v>
      </c>
      <c r="I176" s="79">
        <f t="shared" si="18"/>
        <v>557.68</v>
      </c>
      <c r="J176" s="79">
        <f t="shared" si="19"/>
        <v>0</v>
      </c>
      <c r="K176" s="79">
        <f t="shared" si="20"/>
        <v>0</v>
      </c>
      <c r="L176" s="79">
        <f t="shared" si="16"/>
        <v>0</v>
      </c>
    </row>
    <row r="177" spans="1:12" s="75" customFormat="1" ht="12">
      <c r="A177" s="89" t="s">
        <v>345</v>
      </c>
      <c r="B177" s="112" t="s">
        <v>195</v>
      </c>
      <c r="C177" s="83" t="s">
        <v>1</v>
      </c>
      <c r="D177" s="113">
        <v>136.71</v>
      </c>
      <c r="E177" s="113">
        <v>3</v>
      </c>
      <c r="F177" s="81"/>
      <c r="G177" s="82"/>
      <c r="H177" s="78">
        <f t="shared" si="17"/>
        <v>0</v>
      </c>
      <c r="I177" s="79">
        <f t="shared" si="18"/>
        <v>410.13</v>
      </c>
      <c r="J177" s="79">
        <f t="shared" si="19"/>
        <v>0</v>
      </c>
      <c r="K177" s="79">
        <f t="shared" si="20"/>
        <v>0</v>
      </c>
      <c r="L177" s="79">
        <f t="shared" si="16"/>
        <v>0</v>
      </c>
    </row>
    <row r="178" spans="1:12" s="75" customFormat="1" ht="12">
      <c r="A178" s="106" t="s">
        <v>346</v>
      </c>
      <c r="B178" s="107" t="s">
        <v>196</v>
      </c>
      <c r="C178" s="83"/>
      <c r="D178" s="108"/>
      <c r="E178" s="109"/>
      <c r="F178" s="81"/>
      <c r="G178" s="82"/>
      <c r="H178" s="78">
        <f t="shared" si="17"/>
        <v>0</v>
      </c>
      <c r="I178" s="79">
        <f t="shared" si="18"/>
        <v>0</v>
      </c>
      <c r="J178" s="79">
        <f t="shared" si="19"/>
        <v>0</v>
      </c>
      <c r="K178" s="79">
        <f t="shared" si="20"/>
        <v>0</v>
      </c>
      <c r="L178" s="79">
        <f t="shared" si="16"/>
        <v>0</v>
      </c>
    </row>
    <row r="179" spans="1:12" s="75" customFormat="1" ht="24">
      <c r="A179" s="89" t="s">
        <v>347</v>
      </c>
      <c r="B179" s="112" t="s">
        <v>197</v>
      </c>
      <c r="C179" s="83" t="s">
        <v>17</v>
      </c>
      <c r="D179" s="113">
        <v>19.74</v>
      </c>
      <c r="E179" s="113">
        <v>50</v>
      </c>
      <c r="F179" s="88"/>
      <c r="G179" s="82"/>
      <c r="H179" s="78">
        <f t="shared" si="17"/>
        <v>0</v>
      </c>
      <c r="I179" s="79">
        <f t="shared" si="18"/>
        <v>987</v>
      </c>
      <c r="J179" s="79">
        <f t="shared" si="19"/>
        <v>0</v>
      </c>
      <c r="K179" s="79">
        <f t="shared" si="20"/>
        <v>0</v>
      </c>
      <c r="L179" s="79">
        <f t="shared" si="16"/>
        <v>0</v>
      </c>
    </row>
    <row r="180" spans="1:12" s="75" customFormat="1" ht="12">
      <c r="A180" s="89"/>
      <c r="B180" s="90"/>
      <c r="C180" s="83"/>
      <c r="D180" s="101"/>
      <c r="E180" s="101"/>
      <c r="F180" s="88"/>
      <c r="G180" s="82"/>
      <c r="H180" s="78"/>
      <c r="I180" s="79"/>
      <c r="J180" s="79"/>
      <c r="K180" s="79"/>
      <c r="L180" s="79"/>
    </row>
    <row r="181" spans="1:12" s="56" customFormat="1" ht="14.25">
      <c r="A181" s="54"/>
      <c r="B181" s="64"/>
      <c r="C181" s="52"/>
      <c r="D181" s="53"/>
      <c r="E181" s="53"/>
      <c r="F181" s="49"/>
      <c r="G181" s="55"/>
      <c r="H181" s="51"/>
      <c r="I181" s="50">
        <f>SUM(I10:I180)</f>
        <v>1881630.9168</v>
      </c>
      <c r="J181" s="50">
        <f>SUM(J10:J180)+0.02</f>
        <v>214861.55940000006</v>
      </c>
      <c r="K181" s="50">
        <f>SUM(K10:K180)</f>
        <v>89293.23999999999</v>
      </c>
      <c r="L181" s="50">
        <f>SUM(L10:L180)+0.02</f>
        <v>304154.7994000001</v>
      </c>
    </row>
    <row r="182" spans="1:12" s="56" customFormat="1" ht="14.25" customHeight="1">
      <c r="A182" s="130" t="s">
        <v>368</v>
      </c>
      <c r="B182" s="130"/>
      <c r="C182" s="130"/>
      <c r="D182" s="130"/>
      <c r="E182" s="130"/>
      <c r="F182" s="130"/>
      <c r="G182" s="130"/>
      <c r="H182" s="130"/>
      <c r="I182" s="57"/>
      <c r="J182" s="58"/>
      <c r="K182" s="49"/>
      <c r="L182" s="49"/>
    </row>
    <row r="183" spans="4:11" s="56" customFormat="1" ht="14.25">
      <c r="D183" s="59"/>
      <c r="E183" s="59"/>
      <c r="I183" s="71"/>
      <c r="K183" s="59"/>
    </row>
    <row r="184" spans="4:12" s="56" customFormat="1" ht="14.25">
      <c r="D184" s="59"/>
      <c r="E184" s="59"/>
      <c r="K184" s="119">
        <v>214861.56</v>
      </c>
      <c r="L184" s="120"/>
    </row>
    <row r="185" spans="9:11" ht="14.25">
      <c r="I185" s="61"/>
      <c r="J185" s="61"/>
      <c r="K185" s="62"/>
    </row>
    <row r="186" ht="14.25">
      <c r="K186" s="115"/>
    </row>
    <row r="187" ht="14.25">
      <c r="K187" s="63"/>
    </row>
  </sheetData>
  <sheetProtection/>
  <mergeCells count="16">
    <mergeCell ref="A182:H182"/>
    <mergeCell ref="A5:L5"/>
    <mergeCell ref="M5:W5"/>
    <mergeCell ref="A6:L6"/>
    <mergeCell ref="A7:A8"/>
    <mergeCell ref="B7:B8"/>
    <mergeCell ref="C7:C8"/>
    <mergeCell ref="D7:D8"/>
    <mergeCell ref="E7:H7"/>
    <mergeCell ref="I7:L7"/>
    <mergeCell ref="A1:G1"/>
    <mergeCell ref="I1:L1"/>
    <mergeCell ref="A2:L2"/>
    <mergeCell ref="A3:F3"/>
    <mergeCell ref="G3:L3"/>
    <mergeCell ref="A4:L4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87"/>
  <sheetViews>
    <sheetView view="pageBreakPreview" zoomScaleSheetLayoutView="100" zoomScalePageLayoutView="0" workbookViewId="0" topLeftCell="B172">
      <selection activeCell="K188" sqref="K188"/>
    </sheetView>
  </sheetViews>
  <sheetFormatPr defaultColWidth="9.140625" defaultRowHeight="15"/>
  <cols>
    <col min="1" max="1" width="6.7109375" style="46" bestFit="1" customWidth="1"/>
    <col min="2" max="2" width="47.421875" style="46" customWidth="1"/>
    <col min="3" max="3" width="6.421875" style="46" customWidth="1"/>
    <col min="4" max="4" width="13.8515625" style="115" bestFit="1" customWidth="1"/>
    <col min="5" max="5" width="13.140625" style="115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6384" width="9.140625" style="46" customWidth="1"/>
  </cols>
  <sheetData>
    <row r="1" spans="1:12" ht="15.75">
      <c r="A1" s="124"/>
      <c r="B1" s="124"/>
      <c r="C1" s="124"/>
      <c r="D1" s="124"/>
      <c r="E1" s="124"/>
      <c r="F1" s="124"/>
      <c r="G1" s="124"/>
      <c r="H1" s="45"/>
      <c r="I1" s="125" t="s">
        <v>363</v>
      </c>
      <c r="J1" s="125"/>
      <c r="K1" s="125"/>
      <c r="L1" s="125"/>
    </row>
    <row r="2" spans="1:12" ht="15.75">
      <c r="A2" s="126" t="s">
        <v>41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2" ht="15.75">
      <c r="A3" s="127" t="s">
        <v>98</v>
      </c>
      <c r="B3" s="128"/>
      <c r="C3" s="128"/>
      <c r="D3" s="128"/>
      <c r="E3" s="128"/>
      <c r="F3" s="128"/>
      <c r="G3" s="129" t="s">
        <v>364</v>
      </c>
      <c r="H3" s="129"/>
      <c r="I3" s="129"/>
      <c r="J3" s="129"/>
      <c r="K3" s="129"/>
      <c r="L3" s="129"/>
    </row>
    <row r="4" spans="1:12" ht="15.75">
      <c r="A4" s="127" t="s">
        <v>100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1:23" ht="32.25" customHeight="1">
      <c r="A5" s="131" t="s">
        <v>99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</row>
    <row r="6" spans="1:12" ht="15.75">
      <c r="A6" s="132" t="s">
        <v>96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</row>
    <row r="7" spans="1:12" ht="15.75">
      <c r="A7" s="133" t="s">
        <v>0</v>
      </c>
      <c r="B7" s="133" t="s">
        <v>2</v>
      </c>
      <c r="C7" s="133" t="s">
        <v>1</v>
      </c>
      <c r="D7" s="134" t="s">
        <v>3</v>
      </c>
      <c r="E7" s="135" t="s">
        <v>4</v>
      </c>
      <c r="F7" s="135"/>
      <c r="G7" s="135"/>
      <c r="H7" s="135"/>
      <c r="I7" s="136" t="s">
        <v>5</v>
      </c>
      <c r="J7" s="136"/>
      <c r="K7" s="136"/>
      <c r="L7" s="136"/>
    </row>
    <row r="8" spans="1:12" ht="15.75">
      <c r="A8" s="133"/>
      <c r="B8" s="133"/>
      <c r="C8" s="133"/>
      <c r="D8" s="134"/>
      <c r="E8" s="116" t="s">
        <v>6</v>
      </c>
      <c r="F8" s="48" t="s">
        <v>7</v>
      </c>
      <c r="G8" s="47" t="s">
        <v>8</v>
      </c>
      <c r="H8" s="47" t="s">
        <v>9</v>
      </c>
      <c r="I8" s="47" t="s">
        <v>6</v>
      </c>
      <c r="J8" s="47" t="s">
        <v>7</v>
      </c>
      <c r="K8" s="47" t="s">
        <v>8</v>
      </c>
      <c r="L8" s="47" t="s">
        <v>10</v>
      </c>
    </row>
    <row r="9" spans="1:12" s="75" customFormat="1" ht="24">
      <c r="A9" s="72" t="s">
        <v>349</v>
      </c>
      <c r="B9" s="91" t="s">
        <v>348</v>
      </c>
      <c r="C9" s="72"/>
      <c r="D9" s="114"/>
      <c r="E9" s="117"/>
      <c r="F9" s="73"/>
      <c r="G9" s="74"/>
      <c r="H9" s="74"/>
      <c r="I9" s="74"/>
      <c r="J9" s="74"/>
      <c r="K9" s="74"/>
      <c r="L9" s="74"/>
    </row>
    <row r="10" spans="1:12" s="75" customFormat="1" ht="12">
      <c r="A10" s="91" t="s">
        <v>13</v>
      </c>
      <c r="B10" s="92" t="s">
        <v>101</v>
      </c>
      <c r="C10" s="76"/>
      <c r="D10" s="93"/>
      <c r="E10" s="94"/>
      <c r="F10" s="77"/>
      <c r="G10" s="77"/>
      <c r="H10" s="78">
        <f aca="true" t="shared" si="0" ref="H10:H73">G10+F10</f>
        <v>0</v>
      </c>
      <c r="I10" s="79">
        <f aca="true" t="shared" si="1" ref="I10:I54">ROUNDUP((E10*D10),2)</f>
        <v>0</v>
      </c>
      <c r="J10" s="79">
        <f aca="true" t="shared" si="2" ref="J10:J54">ROUNDUP((F10*D10),2)</f>
        <v>0</v>
      </c>
      <c r="K10" s="79">
        <f aca="true" t="shared" si="3" ref="K10:K54">ROUNDUP((D10*G10),2)</f>
        <v>0</v>
      </c>
      <c r="L10" s="79">
        <f aca="true" t="shared" si="4" ref="L10:L56">K10+J10</f>
        <v>0</v>
      </c>
    </row>
    <row r="11" spans="1:12" s="75" customFormat="1" ht="24">
      <c r="A11" s="89" t="s">
        <v>12</v>
      </c>
      <c r="B11" s="95" t="s">
        <v>102</v>
      </c>
      <c r="C11" s="80" t="s">
        <v>353</v>
      </c>
      <c r="D11" s="96">
        <v>459.34</v>
      </c>
      <c r="E11" s="96">
        <v>6</v>
      </c>
      <c r="F11" s="81"/>
      <c r="G11" s="82"/>
      <c r="H11" s="78">
        <f t="shared" si="0"/>
        <v>0</v>
      </c>
      <c r="I11" s="79">
        <f t="shared" si="1"/>
        <v>2756.04</v>
      </c>
      <c r="J11" s="79">
        <f t="shared" si="2"/>
        <v>0</v>
      </c>
      <c r="K11" s="79">
        <f t="shared" si="3"/>
        <v>0</v>
      </c>
      <c r="L11" s="79">
        <f t="shared" si="4"/>
        <v>0</v>
      </c>
    </row>
    <row r="12" spans="1:12" s="75" customFormat="1" ht="12">
      <c r="A12" s="91" t="s">
        <v>28</v>
      </c>
      <c r="B12" s="92" t="s">
        <v>103</v>
      </c>
      <c r="C12" s="83"/>
      <c r="D12" s="93">
        <v>0</v>
      </c>
      <c r="E12" s="97"/>
      <c r="F12" s="84"/>
      <c r="G12" s="85"/>
      <c r="H12" s="78">
        <f t="shared" si="0"/>
        <v>0</v>
      </c>
      <c r="I12" s="79">
        <f t="shared" si="1"/>
        <v>0</v>
      </c>
      <c r="J12" s="79">
        <f t="shared" si="2"/>
        <v>0</v>
      </c>
      <c r="K12" s="79">
        <f t="shared" si="3"/>
        <v>0</v>
      </c>
      <c r="L12" s="79">
        <f t="shared" si="4"/>
        <v>0</v>
      </c>
    </row>
    <row r="13" spans="1:12" s="75" customFormat="1" ht="24">
      <c r="A13" s="89" t="s">
        <v>29</v>
      </c>
      <c r="B13" s="95" t="s">
        <v>104</v>
      </c>
      <c r="C13" s="83" t="s">
        <v>354</v>
      </c>
      <c r="D13" s="96">
        <v>14.74</v>
      </c>
      <c r="E13" s="97">
        <v>362.9</v>
      </c>
      <c r="F13" s="81"/>
      <c r="G13" s="82">
        <v>329.3</v>
      </c>
      <c r="H13" s="78">
        <f t="shared" si="0"/>
        <v>329.3</v>
      </c>
      <c r="I13" s="79">
        <f t="shared" si="1"/>
        <v>5349.150000000001</v>
      </c>
      <c r="J13" s="79">
        <f t="shared" si="2"/>
        <v>0</v>
      </c>
      <c r="K13" s="79">
        <f t="shared" si="3"/>
        <v>4853.89</v>
      </c>
      <c r="L13" s="79">
        <f t="shared" si="4"/>
        <v>4853.89</v>
      </c>
    </row>
    <row r="14" spans="1:12" s="87" customFormat="1" ht="12">
      <c r="A14" s="89" t="s">
        <v>30</v>
      </c>
      <c r="B14" s="95" t="s">
        <v>105</v>
      </c>
      <c r="C14" s="83" t="s">
        <v>354</v>
      </c>
      <c r="D14" s="96">
        <v>14.92</v>
      </c>
      <c r="E14" s="97">
        <v>410.4</v>
      </c>
      <c r="F14" s="81"/>
      <c r="G14" s="82"/>
      <c r="H14" s="78">
        <f t="shared" si="0"/>
        <v>0</v>
      </c>
      <c r="I14" s="79">
        <f t="shared" si="1"/>
        <v>6123.17</v>
      </c>
      <c r="J14" s="79">
        <f t="shared" si="2"/>
        <v>0</v>
      </c>
      <c r="K14" s="79">
        <f t="shared" si="3"/>
        <v>0</v>
      </c>
      <c r="L14" s="79">
        <f t="shared" si="4"/>
        <v>0</v>
      </c>
    </row>
    <row r="15" spans="1:12" s="75" customFormat="1" ht="24">
      <c r="A15" s="89" t="s">
        <v>31</v>
      </c>
      <c r="B15" s="95" t="s">
        <v>106</v>
      </c>
      <c r="C15" s="83" t="s">
        <v>355</v>
      </c>
      <c r="D15" s="96">
        <v>247.57</v>
      </c>
      <c r="E15" s="97">
        <v>6.8</v>
      </c>
      <c r="F15" s="81"/>
      <c r="G15" s="82"/>
      <c r="H15" s="78">
        <f t="shared" si="0"/>
        <v>0</v>
      </c>
      <c r="I15" s="79">
        <f t="shared" si="1"/>
        <v>1683.48</v>
      </c>
      <c r="J15" s="79">
        <f t="shared" si="2"/>
        <v>0</v>
      </c>
      <c r="K15" s="79">
        <f t="shared" si="3"/>
        <v>0</v>
      </c>
      <c r="L15" s="79">
        <f t="shared" si="4"/>
        <v>0</v>
      </c>
    </row>
    <row r="16" spans="1:12" s="75" customFormat="1" ht="24">
      <c r="A16" s="89" t="s">
        <v>198</v>
      </c>
      <c r="B16" s="95" t="s">
        <v>107</v>
      </c>
      <c r="C16" s="83" t="s">
        <v>353</v>
      </c>
      <c r="D16" s="96">
        <v>19.86</v>
      </c>
      <c r="E16" s="98">
        <v>664.7</v>
      </c>
      <c r="F16" s="81"/>
      <c r="G16" s="82"/>
      <c r="H16" s="78">
        <f t="shared" si="0"/>
        <v>0</v>
      </c>
      <c r="I16" s="79">
        <f>E16*D16</f>
        <v>13200.942000000001</v>
      </c>
      <c r="J16" s="79">
        <f>F16*D16</f>
        <v>0</v>
      </c>
      <c r="K16" s="79">
        <f>D16*G16</f>
        <v>0</v>
      </c>
      <c r="L16" s="79">
        <f t="shared" si="4"/>
        <v>0</v>
      </c>
    </row>
    <row r="17" spans="1:12" s="75" customFormat="1" ht="24">
      <c r="A17" s="89" t="s">
        <v>199</v>
      </c>
      <c r="B17" s="95" t="s">
        <v>108</v>
      </c>
      <c r="C17" s="83" t="s">
        <v>353</v>
      </c>
      <c r="D17" s="96">
        <v>31.81</v>
      </c>
      <c r="E17" s="97">
        <v>456</v>
      </c>
      <c r="F17" s="81"/>
      <c r="G17" s="82"/>
      <c r="H17" s="78">
        <f t="shared" si="0"/>
        <v>0</v>
      </c>
      <c r="I17" s="79">
        <f t="shared" si="1"/>
        <v>14505.36</v>
      </c>
      <c r="J17" s="79">
        <f t="shared" si="2"/>
        <v>0</v>
      </c>
      <c r="K17" s="79">
        <f t="shared" si="3"/>
        <v>0</v>
      </c>
      <c r="L17" s="79">
        <f t="shared" si="4"/>
        <v>0</v>
      </c>
    </row>
    <row r="18" spans="1:12" s="87" customFormat="1" ht="24">
      <c r="A18" s="89" t="s">
        <v>200</v>
      </c>
      <c r="B18" s="95" t="s">
        <v>109</v>
      </c>
      <c r="C18" s="83" t="s">
        <v>355</v>
      </c>
      <c r="D18" s="96">
        <v>38.14</v>
      </c>
      <c r="E18" s="97">
        <v>1184.4</v>
      </c>
      <c r="F18" s="81">
        <v>216.34</v>
      </c>
      <c r="G18" s="82">
        <v>816.97</v>
      </c>
      <c r="H18" s="78">
        <f t="shared" si="0"/>
        <v>1033.31</v>
      </c>
      <c r="I18" s="79">
        <f t="shared" si="1"/>
        <v>45173.020000000004</v>
      </c>
      <c r="J18" s="79">
        <f t="shared" si="2"/>
        <v>8251.210000000001</v>
      </c>
      <c r="K18" s="79">
        <f t="shared" si="3"/>
        <v>31159.239999999998</v>
      </c>
      <c r="L18" s="79">
        <f t="shared" si="4"/>
        <v>39410.45</v>
      </c>
    </row>
    <row r="19" spans="1:12" s="75" customFormat="1" ht="36">
      <c r="A19" s="89" t="s">
        <v>201</v>
      </c>
      <c r="B19" s="95" t="s">
        <v>110</v>
      </c>
      <c r="C19" s="83" t="s">
        <v>356</v>
      </c>
      <c r="D19" s="96">
        <v>1534.39</v>
      </c>
      <c r="E19" s="97">
        <v>1</v>
      </c>
      <c r="F19" s="81">
        <v>1</v>
      </c>
      <c r="G19" s="82"/>
      <c r="H19" s="78">
        <f t="shared" si="0"/>
        <v>1</v>
      </c>
      <c r="I19" s="79">
        <f t="shared" si="1"/>
        <v>1534.39</v>
      </c>
      <c r="J19" s="79">
        <f t="shared" si="2"/>
        <v>1534.39</v>
      </c>
      <c r="K19" s="79">
        <f t="shared" si="3"/>
        <v>0</v>
      </c>
      <c r="L19" s="79">
        <f t="shared" si="4"/>
        <v>1534.39</v>
      </c>
    </row>
    <row r="20" spans="1:12" s="75" customFormat="1" ht="12">
      <c r="A20" s="91" t="s">
        <v>33</v>
      </c>
      <c r="B20" s="92" t="s">
        <v>111</v>
      </c>
      <c r="C20" s="83"/>
      <c r="D20" s="99">
        <v>0</v>
      </c>
      <c r="E20" s="100"/>
      <c r="F20" s="81"/>
      <c r="G20" s="82"/>
      <c r="H20" s="78">
        <f t="shared" si="0"/>
        <v>0</v>
      </c>
      <c r="I20" s="79">
        <f t="shared" si="1"/>
        <v>0</v>
      </c>
      <c r="J20" s="79">
        <f t="shared" si="2"/>
        <v>0</v>
      </c>
      <c r="K20" s="79">
        <f t="shared" si="3"/>
        <v>0</v>
      </c>
      <c r="L20" s="79">
        <f t="shared" si="4"/>
        <v>0</v>
      </c>
    </row>
    <row r="21" spans="1:13" s="75" customFormat="1" ht="24">
      <c r="A21" s="89" t="s">
        <v>34</v>
      </c>
      <c r="B21" s="95" t="s">
        <v>112</v>
      </c>
      <c r="C21" s="83" t="s">
        <v>353</v>
      </c>
      <c r="D21" s="104">
        <v>4.24</v>
      </c>
      <c r="E21" s="97">
        <v>2103.28</v>
      </c>
      <c r="F21" s="81">
        <v>1621.14</v>
      </c>
      <c r="G21" s="82">
        <v>649.26</v>
      </c>
      <c r="H21" s="78">
        <f t="shared" si="0"/>
        <v>2270.4</v>
      </c>
      <c r="I21" s="79">
        <f t="shared" si="1"/>
        <v>8917.91</v>
      </c>
      <c r="J21" s="79">
        <f t="shared" si="2"/>
        <v>6873.64</v>
      </c>
      <c r="K21" s="79">
        <f t="shared" si="3"/>
        <v>2752.8700000000003</v>
      </c>
      <c r="L21" s="79">
        <f t="shared" si="4"/>
        <v>9626.51</v>
      </c>
      <c r="M21" s="75">
        <v>6873.04</v>
      </c>
    </row>
    <row r="22" spans="1:13" s="87" customFormat="1" ht="12">
      <c r="A22" s="91" t="s">
        <v>84</v>
      </c>
      <c r="B22" s="92" t="s">
        <v>113</v>
      </c>
      <c r="C22" s="83"/>
      <c r="D22" s="93">
        <v>0</v>
      </c>
      <c r="E22" s="97"/>
      <c r="F22" s="81"/>
      <c r="G22" s="82"/>
      <c r="H22" s="78">
        <f t="shared" si="0"/>
        <v>0</v>
      </c>
      <c r="I22" s="79">
        <f t="shared" si="1"/>
        <v>0</v>
      </c>
      <c r="J22" s="79">
        <f t="shared" si="2"/>
        <v>0</v>
      </c>
      <c r="K22" s="79">
        <f t="shared" si="3"/>
        <v>0</v>
      </c>
      <c r="L22" s="79">
        <f t="shared" si="4"/>
        <v>0</v>
      </c>
      <c r="M22" s="87">
        <f>M21+0.6</f>
        <v>6873.64</v>
      </c>
    </row>
    <row r="23" spans="1:12" s="75" customFormat="1" ht="24">
      <c r="A23" s="89" t="s">
        <v>85</v>
      </c>
      <c r="B23" s="95" t="s">
        <v>114</v>
      </c>
      <c r="C23" s="83" t="s">
        <v>353</v>
      </c>
      <c r="D23" s="96">
        <v>3.990235</v>
      </c>
      <c r="E23" s="97">
        <v>1881.08</v>
      </c>
      <c r="F23" s="81"/>
      <c r="G23" s="82"/>
      <c r="H23" s="78">
        <f t="shared" si="0"/>
        <v>0</v>
      </c>
      <c r="I23" s="79">
        <f>ROUNDUP((E23*D23),2)</f>
        <v>7505.96</v>
      </c>
      <c r="J23" s="79">
        <f t="shared" si="2"/>
        <v>0</v>
      </c>
      <c r="K23" s="79">
        <f t="shared" si="3"/>
        <v>0</v>
      </c>
      <c r="L23" s="79">
        <f t="shared" si="4"/>
        <v>0</v>
      </c>
    </row>
    <row r="24" spans="1:12" s="75" customFormat="1" ht="12">
      <c r="A24" s="91" t="s">
        <v>86</v>
      </c>
      <c r="B24" s="92" t="s">
        <v>115</v>
      </c>
      <c r="C24" s="83"/>
      <c r="D24" s="96">
        <v>0</v>
      </c>
      <c r="E24" s="97"/>
      <c r="F24" s="81"/>
      <c r="G24" s="82"/>
      <c r="H24" s="78">
        <f t="shared" si="0"/>
        <v>0</v>
      </c>
      <c r="I24" s="79">
        <f t="shared" si="1"/>
        <v>0</v>
      </c>
      <c r="J24" s="79">
        <f t="shared" si="2"/>
        <v>0</v>
      </c>
      <c r="K24" s="79">
        <f t="shared" si="3"/>
        <v>0</v>
      </c>
      <c r="L24" s="79">
        <f t="shared" si="4"/>
        <v>0</v>
      </c>
    </row>
    <row r="25" spans="1:12" s="75" customFormat="1" ht="24">
      <c r="A25" s="89" t="s">
        <v>87</v>
      </c>
      <c r="B25" s="95" t="s">
        <v>116</v>
      </c>
      <c r="C25" s="83" t="s">
        <v>353</v>
      </c>
      <c r="D25" s="96">
        <v>40.36</v>
      </c>
      <c r="E25" s="101">
        <v>761.8</v>
      </c>
      <c r="F25" s="81">
        <v>672.92</v>
      </c>
      <c r="G25" s="82">
        <v>123.42</v>
      </c>
      <c r="H25" s="78">
        <f t="shared" si="0"/>
        <v>796.3399999999999</v>
      </c>
      <c r="I25" s="79">
        <f t="shared" si="1"/>
        <v>30746.25</v>
      </c>
      <c r="J25" s="79">
        <f t="shared" si="2"/>
        <v>27159.059999999998</v>
      </c>
      <c r="K25" s="79">
        <f t="shared" si="3"/>
        <v>4981.24</v>
      </c>
      <c r="L25" s="79">
        <f t="shared" si="4"/>
        <v>32140.299999999996</v>
      </c>
    </row>
    <row r="26" spans="1:12" s="87" customFormat="1" ht="12">
      <c r="A26" s="91" t="s">
        <v>88</v>
      </c>
      <c r="B26" s="92" t="s">
        <v>117</v>
      </c>
      <c r="C26" s="83"/>
      <c r="D26" s="93">
        <v>0</v>
      </c>
      <c r="E26" s="97"/>
      <c r="F26" s="81"/>
      <c r="G26" s="82"/>
      <c r="H26" s="78">
        <f t="shared" si="0"/>
        <v>0</v>
      </c>
      <c r="I26" s="79">
        <f t="shared" si="1"/>
        <v>0</v>
      </c>
      <c r="J26" s="79">
        <f t="shared" si="2"/>
        <v>0</v>
      </c>
      <c r="K26" s="79">
        <f t="shared" si="3"/>
        <v>0</v>
      </c>
      <c r="L26" s="79">
        <f t="shared" si="4"/>
        <v>0</v>
      </c>
    </row>
    <row r="27" spans="1:12" s="75" customFormat="1" ht="60">
      <c r="A27" s="89" t="s">
        <v>89</v>
      </c>
      <c r="B27" s="95" t="s">
        <v>118</v>
      </c>
      <c r="C27" s="83" t="s">
        <v>356</v>
      </c>
      <c r="D27" s="96">
        <v>907.76</v>
      </c>
      <c r="E27" s="97">
        <v>3</v>
      </c>
      <c r="F27" s="81"/>
      <c r="G27" s="82"/>
      <c r="H27" s="78">
        <f t="shared" si="0"/>
        <v>0</v>
      </c>
      <c r="I27" s="79">
        <f t="shared" si="1"/>
        <v>2723.28</v>
      </c>
      <c r="J27" s="79">
        <f t="shared" si="2"/>
        <v>0</v>
      </c>
      <c r="K27" s="79">
        <f t="shared" si="3"/>
        <v>0</v>
      </c>
      <c r="L27" s="79">
        <f t="shared" si="4"/>
        <v>0</v>
      </c>
    </row>
    <row r="28" spans="1:12" s="75" customFormat="1" ht="24">
      <c r="A28" s="89" t="s">
        <v>90</v>
      </c>
      <c r="B28" s="95" t="s">
        <v>119</v>
      </c>
      <c r="C28" s="83" t="s">
        <v>355</v>
      </c>
      <c r="D28" s="96">
        <v>35.02</v>
      </c>
      <c r="E28" s="97">
        <v>57.6</v>
      </c>
      <c r="F28" s="81"/>
      <c r="G28" s="82">
        <v>89.5</v>
      </c>
      <c r="H28" s="78">
        <f t="shared" si="0"/>
        <v>89.5</v>
      </c>
      <c r="I28" s="79">
        <f>E28*D28</f>
        <v>2017.1520000000003</v>
      </c>
      <c r="J28" s="79">
        <f>F28*D28</f>
        <v>0</v>
      </c>
      <c r="K28" s="79">
        <f>D28*G28</f>
        <v>3134.2900000000004</v>
      </c>
      <c r="L28" s="79">
        <f t="shared" si="4"/>
        <v>3134.2900000000004</v>
      </c>
    </row>
    <row r="29" spans="1:12" s="75" customFormat="1" ht="36">
      <c r="A29" s="89" t="s">
        <v>91</v>
      </c>
      <c r="B29" s="102" t="s">
        <v>120</v>
      </c>
      <c r="C29" s="83" t="s">
        <v>353</v>
      </c>
      <c r="D29" s="96">
        <v>94.86</v>
      </c>
      <c r="E29" s="101">
        <v>60</v>
      </c>
      <c r="F29" s="81"/>
      <c r="G29" s="82">
        <v>210.04</v>
      </c>
      <c r="H29" s="78">
        <f t="shared" si="0"/>
        <v>210.04</v>
      </c>
      <c r="I29" s="79">
        <f t="shared" si="1"/>
        <v>5691.6</v>
      </c>
      <c r="J29" s="79">
        <f t="shared" si="2"/>
        <v>0</v>
      </c>
      <c r="K29" s="79">
        <f t="shared" si="3"/>
        <v>19924.399999999998</v>
      </c>
      <c r="L29" s="79">
        <f t="shared" si="4"/>
        <v>19924.399999999998</v>
      </c>
    </row>
    <row r="30" spans="1:12" s="87" customFormat="1" ht="24">
      <c r="A30" s="89" t="s">
        <v>202</v>
      </c>
      <c r="B30" s="95" t="s">
        <v>121</v>
      </c>
      <c r="C30" s="83" t="s">
        <v>353</v>
      </c>
      <c r="D30" s="96">
        <v>9.38</v>
      </c>
      <c r="E30" s="101">
        <v>60</v>
      </c>
      <c r="F30" s="81"/>
      <c r="G30" s="82">
        <v>214.16</v>
      </c>
      <c r="H30" s="78">
        <f t="shared" si="0"/>
        <v>214.16</v>
      </c>
      <c r="I30" s="79">
        <f t="shared" si="1"/>
        <v>562.8</v>
      </c>
      <c r="J30" s="79">
        <f t="shared" si="2"/>
        <v>0</v>
      </c>
      <c r="K30" s="79">
        <f t="shared" si="3"/>
        <v>2008.83</v>
      </c>
      <c r="L30" s="79">
        <f t="shared" si="4"/>
        <v>2008.83</v>
      </c>
    </row>
    <row r="31" spans="1:12" s="75" customFormat="1" ht="24">
      <c r="A31" s="89" t="s">
        <v>203</v>
      </c>
      <c r="B31" s="95" t="s">
        <v>116</v>
      </c>
      <c r="C31" s="83" t="s">
        <v>353</v>
      </c>
      <c r="D31" s="96">
        <v>40.36</v>
      </c>
      <c r="E31" s="97">
        <v>60</v>
      </c>
      <c r="F31" s="81"/>
      <c r="G31" s="82">
        <v>214.16</v>
      </c>
      <c r="H31" s="78">
        <f t="shared" si="0"/>
        <v>214.16</v>
      </c>
      <c r="I31" s="79">
        <f t="shared" si="1"/>
        <v>2421.6</v>
      </c>
      <c r="J31" s="79">
        <f t="shared" si="2"/>
        <v>0</v>
      </c>
      <c r="K31" s="79">
        <f t="shared" si="3"/>
        <v>8643.5</v>
      </c>
      <c r="L31" s="79">
        <f t="shared" si="4"/>
        <v>8643.5</v>
      </c>
    </row>
    <row r="32" spans="1:12" s="75" customFormat="1" ht="36">
      <c r="A32" s="89" t="s">
        <v>204</v>
      </c>
      <c r="B32" s="95" t="s">
        <v>122</v>
      </c>
      <c r="C32" s="83" t="s">
        <v>353</v>
      </c>
      <c r="D32" s="96">
        <v>283.38</v>
      </c>
      <c r="E32" s="97">
        <v>50</v>
      </c>
      <c r="F32" s="81"/>
      <c r="G32" s="82"/>
      <c r="H32" s="78">
        <f t="shared" si="0"/>
        <v>0</v>
      </c>
      <c r="I32" s="79">
        <f t="shared" si="1"/>
        <v>14169</v>
      </c>
      <c r="J32" s="79">
        <f t="shared" si="2"/>
        <v>0</v>
      </c>
      <c r="K32" s="79">
        <f t="shared" si="3"/>
        <v>0</v>
      </c>
      <c r="L32" s="79">
        <f t="shared" si="4"/>
        <v>0</v>
      </c>
    </row>
    <row r="33" spans="1:12" s="75" customFormat="1" ht="48">
      <c r="A33" s="89" t="s">
        <v>205</v>
      </c>
      <c r="B33" s="103" t="s">
        <v>123</v>
      </c>
      <c r="C33" s="83" t="s">
        <v>357</v>
      </c>
      <c r="D33" s="96">
        <v>57.9</v>
      </c>
      <c r="E33" s="97">
        <v>300</v>
      </c>
      <c r="F33" s="81"/>
      <c r="G33" s="82"/>
      <c r="H33" s="78">
        <f t="shared" si="0"/>
        <v>0</v>
      </c>
      <c r="I33" s="79">
        <f t="shared" si="1"/>
        <v>17370</v>
      </c>
      <c r="J33" s="79">
        <f t="shared" si="2"/>
        <v>0</v>
      </c>
      <c r="K33" s="79">
        <f t="shared" si="3"/>
        <v>0</v>
      </c>
      <c r="L33" s="79">
        <f t="shared" si="4"/>
        <v>0</v>
      </c>
    </row>
    <row r="34" spans="1:12" s="87" customFormat="1" ht="12">
      <c r="A34" s="91" t="s">
        <v>92</v>
      </c>
      <c r="B34" s="92" t="s">
        <v>124</v>
      </c>
      <c r="C34" s="83"/>
      <c r="D34" s="93">
        <v>0</v>
      </c>
      <c r="E34" s="97"/>
      <c r="F34" s="81"/>
      <c r="G34" s="82"/>
      <c r="H34" s="78">
        <f t="shared" si="0"/>
        <v>0</v>
      </c>
      <c r="I34" s="79">
        <f t="shared" si="1"/>
        <v>0</v>
      </c>
      <c r="J34" s="79">
        <f t="shared" si="2"/>
        <v>0</v>
      </c>
      <c r="K34" s="79">
        <f t="shared" si="3"/>
        <v>0</v>
      </c>
      <c r="L34" s="79">
        <f t="shared" si="4"/>
        <v>0</v>
      </c>
    </row>
    <row r="35" spans="1:12" s="75" customFormat="1" ht="24">
      <c r="A35" s="89" t="s">
        <v>93</v>
      </c>
      <c r="B35" s="95" t="s">
        <v>125</v>
      </c>
      <c r="C35" s="83" t="s">
        <v>355</v>
      </c>
      <c r="D35" s="96">
        <v>7</v>
      </c>
      <c r="E35" s="101">
        <v>30</v>
      </c>
      <c r="F35" s="81"/>
      <c r="G35" s="82"/>
      <c r="H35" s="78">
        <f t="shared" si="0"/>
        <v>0</v>
      </c>
      <c r="I35" s="79">
        <f t="shared" si="1"/>
        <v>210</v>
      </c>
      <c r="J35" s="79">
        <f t="shared" si="2"/>
        <v>0</v>
      </c>
      <c r="K35" s="79">
        <f t="shared" si="3"/>
        <v>0</v>
      </c>
      <c r="L35" s="79">
        <f t="shared" si="4"/>
        <v>0</v>
      </c>
    </row>
    <row r="36" spans="1:12" s="75" customFormat="1" ht="36">
      <c r="A36" s="89" t="s">
        <v>94</v>
      </c>
      <c r="B36" s="102" t="s">
        <v>120</v>
      </c>
      <c r="C36" s="83" t="s">
        <v>353</v>
      </c>
      <c r="D36" s="96">
        <v>94.86</v>
      </c>
      <c r="E36" s="101">
        <v>24</v>
      </c>
      <c r="F36" s="81"/>
      <c r="G36" s="82"/>
      <c r="H36" s="78">
        <f t="shared" si="0"/>
        <v>0</v>
      </c>
      <c r="I36" s="79">
        <f t="shared" si="1"/>
        <v>2276.64</v>
      </c>
      <c r="J36" s="79">
        <f t="shared" si="2"/>
        <v>0</v>
      </c>
      <c r="K36" s="79">
        <f t="shared" si="3"/>
        <v>0</v>
      </c>
      <c r="L36" s="79">
        <f t="shared" si="4"/>
        <v>0</v>
      </c>
    </row>
    <row r="37" spans="1:12" s="75" customFormat="1" ht="24">
      <c r="A37" s="89" t="s">
        <v>95</v>
      </c>
      <c r="B37" s="95" t="s">
        <v>121</v>
      </c>
      <c r="C37" s="83" t="s">
        <v>353</v>
      </c>
      <c r="D37" s="96">
        <v>9.38</v>
      </c>
      <c r="E37" s="101">
        <v>24</v>
      </c>
      <c r="F37" s="81"/>
      <c r="G37" s="82"/>
      <c r="H37" s="78">
        <f t="shared" si="0"/>
        <v>0</v>
      </c>
      <c r="I37" s="79">
        <f t="shared" si="1"/>
        <v>225.12</v>
      </c>
      <c r="J37" s="79">
        <f t="shared" si="2"/>
        <v>0</v>
      </c>
      <c r="K37" s="79">
        <f t="shared" si="3"/>
        <v>0</v>
      </c>
      <c r="L37" s="79">
        <f t="shared" si="4"/>
        <v>0</v>
      </c>
    </row>
    <row r="38" spans="1:12" s="75" customFormat="1" ht="24">
      <c r="A38" s="89" t="s">
        <v>206</v>
      </c>
      <c r="B38" s="95" t="s">
        <v>116</v>
      </c>
      <c r="C38" s="83" t="s">
        <v>353</v>
      </c>
      <c r="D38" s="96">
        <v>40.36</v>
      </c>
      <c r="E38" s="97">
        <v>24</v>
      </c>
      <c r="F38" s="81"/>
      <c r="G38" s="82"/>
      <c r="H38" s="78">
        <f t="shared" si="0"/>
        <v>0</v>
      </c>
      <c r="I38" s="79">
        <f t="shared" si="1"/>
        <v>968.64</v>
      </c>
      <c r="J38" s="79">
        <f t="shared" si="2"/>
        <v>0</v>
      </c>
      <c r="K38" s="79">
        <f t="shared" si="3"/>
        <v>0</v>
      </c>
      <c r="L38" s="79">
        <f t="shared" si="4"/>
        <v>0</v>
      </c>
    </row>
    <row r="39" spans="1:12" s="75" customFormat="1" ht="48">
      <c r="A39" s="89" t="s">
        <v>207</v>
      </c>
      <c r="B39" s="95" t="s">
        <v>126</v>
      </c>
      <c r="C39" s="83" t="s">
        <v>358</v>
      </c>
      <c r="D39" s="96">
        <v>2744.59</v>
      </c>
      <c r="E39" s="101">
        <v>1.36</v>
      </c>
      <c r="F39" s="81"/>
      <c r="G39" s="82"/>
      <c r="H39" s="78">
        <f t="shared" si="0"/>
        <v>0</v>
      </c>
      <c r="I39" s="79">
        <f>E39*D39</f>
        <v>3732.6424000000006</v>
      </c>
      <c r="J39" s="79">
        <f>F39*D39</f>
        <v>0</v>
      </c>
      <c r="K39" s="79">
        <f>D39*G39</f>
        <v>0</v>
      </c>
      <c r="L39" s="79">
        <f t="shared" si="4"/>
        <v>0</v>
      </c>
    </row>
    <row r="40" spans="1:12" s="75" customFormat="1" ht="24">
      <c r="A40" s="89" t="s">
        <v>208</v>
      </c>
      <c r="B40" s="95" t="s">
        <v>127</v>
      </c>
      <c r="C40" s="83" t="s">
        <v>353</v>
      </c>
      <c r="D40" s="96">
        <v>118.54</v>
      </c>
      <c r="E40" s="97">
        <v>11.25</v>
      </c>
      <c r="F40" s="81"/>
      <c r="G40" s="82"/>
      <c r="H40" s="78">
        <f t="shared" si="0"/>
        <v>0</v>
      </c>
      <c r="I40" s="79">
        <f t="shared" si="1"/>
        <v>1333.58</v>
      </c>
      <c r="J40" s="79">
        <f t="shared" si="2"/>
        <v>0</v>
      </c>
      <c r="K40" s="79">
        <f t="shared" si="3"/>
        <v>0</v>
      </c>
      <c r="L40" s="79">
        <f t="shared" si="4"/>
        <v>0</v>
      </c>
    </row>
    <row r="41" spans="1:12" s="75" customFormat="1" ht="24">
      <c r="A41" s="89" t="s">
        <v>209</v>
      </c>
      <c r="B41" s="95" t="s">
        <v>128</v>
      </c>
      <c r="C41" s="83" t="s">
        <v>359</v>
      </c>
      <c r="D41" s="96">
        <v>857.34</v>
      </c>
      <c r="E41" s="97">
        <v>1</v>
      </c>
      <c r="F41" s="81"/>
      <c r="G41" s="82"/>
      <c r="H41" s="78">
        <f t="shared" si="0"/>
        <v>0</v>
      </c>
      <c r="I41" s="79">
        <f t="shared" si="1"/>
        <v>857.34</v>
      </c>
      <c r="J41" s="79">
        <f t="shared" si="2"/>
        <v>0</v>
      </c>
      <c r="K41" s="79">
        <f t="shared" si="3"/>
        <v>0</v>
      </c>
      <c r="L41" s="79">
        <f t="shared" si="4"/>
        <v>0</v>
      </c>
    </row>
    <row r="42" spans="1:12" s="75" customFormat="1" ht="12">
      <c r="A42" s="91" t="s">
        <v>210</v>
      </c>
      <c r="B42" s="92" t="s">
        <v>129</v>
      </c>
      <c r="C42" s="83"/>
      <c r="D42" s="96">
        <v>0</v>
      </c>
      <c r="E42" s="94"/>
      <c r="F42" s="81"/>
      <c r="G42" s="82"/>
      <c r="H42" s="78">
        <f t="shared" si="0"/>
        <v>0</v>
      </c>
      <c r="I42" s="79">
        <f t="shared" si="1"/>
        <v>0</v>
      </c>
      <c r="J42" s="79">
        <f t="shared" si="2"/>
        <v>0</v>
      </c>
      <c r="K42" s="79">
        <f t="shared" si="3"/>
        <v>0</v>
      </c>
      <c r="L42" s="79">
        <f t="shared" si="4"/>
        <v>0</v>
      </c>
    </row>
    <row r="43" spans="1:12" s="75" customFormat="1" ht="60">
      <c r="A43" s="89" t="s">
        <v>211</v>
      </c>
      <c r="B43" s="102" t="s">
        <v>350</v>
      </c>
      <c r="C43" s="83" t="s">
        <v>353</v>
      </c>
      <c r="D43" s="96">
        <v>84.9</v>
      </c>
      <c r="E43" s="97">
        <v>940.54</v>
      </c>
      <c r="F43" s="81"/>
      <c r="G43" s="82"/>
      <c r="H43" s="78">
        <f t="shared" si="0"/>
        <v>0</v>
      </c>
      <c r="I43" s="79">
        <f t="shared" si="1"/>
        <v>79851.84999999999</v>
      </c>
      <c r="J43" s="79">
        <f t="shared" si="2"/>
        <v>0</v>
      </c>
      <c r="K43" s="79">
        <f t="shared" si="3"/>
        <v>0</v>
      </c>
      <c r="L43" s="79">
        <f t="shared" si="4"/>
        <v>0</v>
      </c>
    </row>
    <row r="44" spans="1:12" s="75" customFormat="1" ht="60">
      <c r="A44" s="89" t="s">
        <v>212</v>
      </c>
      <c r="B44" s="95" t="s">
        <v>351</v>
      </c>
      <c r="C44" s="83" t="s">
        <v>353</v>
      </c>
      <c r="D44" s="96">
        <v>79.3</v>
      </c>
      <c r="E44" s="97">
        <v>940.54</v>
      </c>
      <c r="F44" s="81"/>
      <c r="G44" s="82"/>
      <c r="H44" s="78">
        <f t="shared" si="0"/>
        <v>0</v>
      </c>
      <c r="I44" s="79">
        <f>E44*D44</f>
        <v>74584.822</v>
      </c>
      <c r="J44" s="79">
        <f t="shared" si="2"/>
        <v>0</v>
      </c>
      <c r="K44" s="79">
        <f t="shared" si="3"/>
        <v>0</v>
      </c>
      <c r="L44" s="79">
        <f t="shared" si="4"/>
        <v>0</v>
      </c>
    </row>
    <row r="45" spans="1:12" s="75" customFormat="1" ht="12">
      <c r="A45" s="91" t="s">
        <v>213</v>
      </c>
      <c r="B45" s="92" t="s">
        <v>130</v>
      </c>
      <c r="C45" s="83"/>
      <c r="D45" s="93">
        <v>0</v>
      </c>
      <c r="E45" s="94"/>
      <c r="F45" s="81"/>
      <c r="G45" s="82"/>
      <c r="H45" s="78">
        <f t="shared" si="0"/>
        <v>0</v>
      </c>
      <c r="I45" s="79">
        <f t="shared" si="1"/>
        <v>0</v>
      </c>
      <c r="J45" s="79">
        <f t="shared" si="2"/>
        <v>0</v>
      </c>
      <c r="K45" s="79">
        <f t="shared" si="3"/>
        <v>0</v>
      </c>
      <c r="L45" s="79">
        <f t="shared" si="4"/>
        <v>0</v>
      </c>
    </row>
    <row r="46" spans="1:12" s="75" customFormat="1" ht="36">
      <c r="A46" s="89" t="s">
        <v>214</v>
      </c>
      <c r="B46" s="95" t="s">
        <v>131</v>
      </c>
      <c r="C46" s="83" t="s">
        <v>353</v>
      </c>
      <c r="D46" s="96">
        <v>52.32</v>
      </c>
      <c r="E46" s="97">
        <v>152</v>
      </c>
      <c r="F46" s="81">
        <v>49.84</v>
      </c>
      <c r="G46" s="82"/>
      <c r="H46" s="78">
        <f t="shared" si="0"/>
        <v>49.84</v>
      </c>
      <c r="I46" s="79">
        <f t="shared" si="1"/>
        <v>7952.64</v>
      </c>
      <c r="J46" s="79">
        <f t="shared" si="2"/>
        <v>2607.63</v>
      </c>
      <c r="K46" s="79">
        <f t="shared" si="3"/>
        <v>0</v>
      </c>
      <c r="L46" s="79">
        <f t="shared" si="4"/>
        <v>2607.63</v>
      </c>
    </row>
    <row r="47" spans="1:12" s="75" customFormat="1" ht="24">
      <c r="A47" s="89" t="s">
        <v>215</v>
      </c>
      <c r="B47" s="95" t="s">
        <v>116</v>
      </c>
      <c r="C47" s="83" t="s">
        <v>353</v>
      </c>
      <c r="D47" s="96">
        <v>40.36</v>
      </c>
      <c r="E47" s="97">
        <v>40</v>
      </c>
      <c r="F47" s="81"/>
      <c r="G47" s="82"/>
      <c r="H47" s="78">
        <f t="shared" si="0"/>
        <v>0</v>
      </c>
      <c r="I47" s="79">
        <f t="shared" si="1"/>
        <v>1614.4</v>
      </c>
      <c r="J47" s="79">
        <f t="shared" si="2"/>
        <v>0</v>
      </c>
      <c r="K47" s="79">
        <f t="shared" si="3"/>
        <v>0</v>
      </c>
      <c r="L47" s="79">
        <f t="shared" si="4"/>
        <v>0</v>
      </c>
    </row>
    <row r="48" spans="1:12" s="75" customFormat="1" ht="12">
      <c r="A48" s="91" t="s">
        <v>216</v>
      </c>
      <c r="B48" s="92" t="s">
        <v>132</v>
      </c>
      <c r="C48" s="83"/>
      <c r="D48" s="93">
        <v>0</v>
      </c>
      <c r="E48" s="101"/>
      <c r="F48" s="81"/>
      <c r="G48" s="82"/>
      <c r="H48" s="78">
        <f t="shared" si="0"/>
        <v>0</v>
      </c>
      <c r="I48" s="79">
        <f t="shared" si="1"/>
        <v>0</v>
      </c>
      <c r="J48" s="79">
        <f t="shared" si="2"/>
        <v>0</v>
      </c>
      <c r="K48" s="79">
        <f t="shared" si="3"/>
        <v>0</v>
      </c>
      <c r="L48" s="79">
        <f t="shared" si="4"/>
        <v>0</v>
      </c>
    </row>
    <row r="49" spans="1:12" s="75" customFormat="1" ht="24">
      <c r="A49" s="89" t="s">
        <v>217</v>
      </c>
      <c r="B49" s="103" t="s">
        <v>119</v>
      </c>
      <c r="C49" s="83" t="s">
        <v>355</v>
      </c>
      <c r="D49" s="96">
        <v>35.02</v>
      </c>
      <c r="E49" s="101">
        <v>25.98</v>
      </c>
      <c r="F49" s="81"/>
      <c r="G49" s="82"/>
      <c r="H49" s="78">
        <f t="shared" si="0"/>
        <v>0</v>
      </c>
      <c r="I49" s="79">
        <f t="shared" si="1"/>
        <v>909.8199999999999</v>
      </c>
      <c r="J49" s="79">
        <f t="shared" si="2"/>
        <v>0</v>
      </c>
      <c r="K49" s="79">
        <f t="shared" si="3"/>
        <v>0</v>
      </c>
      <c r="L49" s="79">
        <f t="shared" si="4"/>
        <v>0</v>
      </c>
    </row>
    <row r="50" spans="1:12" s="75" customFormat="1" ht="36">
      <c r="A50" s="89" t="s">
        <v>218</v>
      </c>
      <c r="B50" s="102" t="s">
        <v>120</v>
      </c>
      <c r="C50" s="83" t="s">
        <v>353</v>
      </c>
      <c r="D50" s="96">
        <v>94.86</v>
      </c>
      <c r="E50" s="101">
        <v>97.44</v>
      </c>
      <c r="F50" s="81"/>
      <c r="G50" s="82"/>
      <c r="H50" s="78">
        <f t="shared" si="0"/>
        <v>0</v>
      </c>
      <c r="I50" s="79">
        <f t="shared" si="1"/>
        <v>9243.16</v>
      </c>
      <c r="J50" s="79">
        <f t="shared" si="2"/>
        <v>0</v>
      </c>
      <c r="K50" s="79">
        <f t="shared" si="3"/>
        <v>0</v>
      </c>
      <c r="L50" s="79">
        <f t="shared" si="4"/>
        <v>0</v>
      </c>
    </row>
    <row r="51" spans="1:12" s="75" customFormat="1" ht="24">
      <c r="A51" s="89" t="s">
        <v>219</v>
      </c>
      <c r="B51" s="95" t="s">
        <v>121</v>
      </c>
      <c r="C51" s="83" t="s">
        <v>353</v>
      </c>
      <c r="D51" s="96">
        <v>9.38</v>
      </c>
      <c r="E51" s="101">
        <v>24.36</v>
      </c>
      <c r="F51" s="81"/>
      <c r="G51" s="82"/>
      <c r="H51" s="78">
        <f t="shared" si="0"/>
        <v>0</v>
      </c>
      <c r="I51" s="79">
        <f t="shared" si="1"/>
        <v>228.5</v>
      </c>
      <c r="J51" s="79">
        <f t="shared" si="2"/>
        <v>0</v>
      </c>
      <c r="K51" s="79">
        <f t="shared" si="3"/>
        <v>0</v>
      </c>
      <c r="L51" s="79">
        <f t="shared" si="4"/>
        <v>0</v>
      </c>
    </row>
    <row r="52" spans="1:12" s="75" customFormat="1" ht="24">
      <c r="A52" s="89" t="s">
        <v>220</v>
      </c>
      <c r="B52" s="95" t="s">
        <v>116</v>
      </c>
      <c r="C52" s="83" t="s">
        <v>353</v>
      </c>
      <c r="D52" s="96">
        <v>40.36</v>
      </c>
      <c r="E52" s="97">
        <v>24.36</v>
      </c>
      <c r="F52" s="81"/>
      <c r="G52" s="82"/>
      <c r="H52" s="78">
        <f t="shared" si="0"/>
        <v>0</v>
      </c>
      <c r="I52" s="79">
        <f t="shared" si="1"/>
        <v>983.17</v>
      </c>
      <c r="J52" s="79">
        <f t="shared" si="2"/>
        <v>0</v>
      </c>
      <c r="K52" s="79">
        <f t="shared" si="3"/>
        <v>0</v>
      </c>
      <c r="L52" s="79">
        <f t="shared" si="4"/>
        <v>0</v>
      </c>
    </row>
    <row r="53" spans="1:12" s="75" customFormat="1" ht="24">
      <c r="A53" s="89" t="s">
        <v>221</v>
      </c>
      <c r="B53" s="95" t="s">
        <v>133</v>
      </c>
      <c r="C53" s="83" t="s">
        <v>353</v>
      </c>
      <c r="D53" s="96">
        <v>38.82</v>
      </c>
      <c r="E53" s="97">
        <v>422.24</v>
      </c>
      <c r="F53" s="81"/>
      <c r="G53" s="82"/>
      <c r="H53" s="78">
        <f t="shared" si="0"/>
        <v>0</v>
      </c>
      <c r="I53" s="79">
        <f t="shared" si="1"/>
        <v>16391.359999999997</v>
      </c>
      <c r="J53" s="79">
        <f t="shared" si="2"/>
        <v>0</v>
      </c>
      <c r="K53" s="79">
        <f t="shared" si="3"/>
        <v>0</v>
      </c>
      <c r="L53" s="79">
        <f t="shared" si="4"/>
        <v>0</v>
      </c>
    </row>
    <row r="54" spans="1:12" s="75" customFormat="1" ht="12">
      <c r="A54" s="91" t="s">
        <v>222</v>
      </c>
      <c r="B54" s="92" t="s">
        <v>134</v>
      </c>
      <c r="C54" s="83"/>
      <c r="D54" s="93">
        <v>0</v>
      </c>
      <c r="E54" s="99"/>
      <c r="F54" s="81"/>
      <c r="G54" s="82"/>
      <c r="H54" s="78">
        <f t="shared" si="0"/>
        <v>0</v>
      </c>
      <c r="I54" s="79">
        <f t="shared" si="1"/>
        <v>0</v>
      </c>
      <c r="J54" s="79">
        <f t="shared" si="2"/>
        <v>0</v>
      </c>
      <c r="K54" s="79">
        <f t="shared" si="3"/>
        <v>0</v>
      </c>
      <c r="L54" s="79">
        <f t="shared" si="4"/>
        <v>0</v>
      </c>
    </row>
    <row r="55" spans="1:12" s="75" customFormat="1" ht="24">
      <c r="A55" s="89" t="s">
        <v>223</v>
      </c>
      <c r="B55" s="103" t="s">
        <v>119</v>
      </c>
      <c r="C55" s="83" t="s">
        <v>355</v>
      </c>
      <c r="D55" s="96">
        <v>35.02</v>
      </c>
      <c r="E55" s="101">
        <v>11.87</v>
      </c>
      <c r="F55" s="81">
        <v>4.28</v>
      </c>
      <c r="G55" s="82"/>
      <c r="H55" s="78">
        <f t="shared" si="0"/>
        <v>4.28</v>
      </c>
      <c r="I55" s="79">
        <f aca="true" t="shared" si="5" ref="I55:I81">E55*D55</f>
        <v>415.6874</v>
      </c>
      <c r="J55" s="79">
        <f aca="true" t="shared" si="6" ref="J55:J81">F55*D55</f>
        <v>149.8856</v>
      </c>
      <c r="K55" s="79">
        <f aca="true" t="shared" si="7" ref="K55:K81">D55*G55</f>
        <v>0</v>
      </c>
      <c r="L55" s="79">
        <f>K55+J55</f>
        <v>149.8856</v>
      </c>
    </row>
    <row r="56" spans="1:12" s="75" customFormat="1" ht="36">
      <c r="A56" s="89" t="s">
        <v>224</v>
      </c>
      <c r="B56" s="102" t="s">
        <v>120</v>
      </c>
      <c r="C56" s="83" t="s">
        <v>353</v>
      </c>
      <c r="D56" s="96">
        <v>94.86</v>
      </c>
      <c r="E56" s="101">
        <v>53.69</v>
      </c>
      <c r="F56" s="81">
        <v>26.8</v>
      </c>
      <c r="G56" s="82"/>
      <c r="H56" s="78">
        <f t="shared" si="0"/>
        <v>26.8</v>
      </c>
      <c r="I56" s="79">
        <f t="shared" si="5"/>
        <v>5093.033399999999</v>
      </c>
      <c r="J56" s="79">
        <f t="shared" si="6"/>
        <v>2542.248</v>
      </c>
      <c r="K56" s="79">
        <f t="shared" si="7"/>
        <v>0</v>
      </c>
      <c r="L56" s="79">
        <f t="shared" si="4"/>
        <v>2542.248</v>
      </c>
    </row>
    <row r="57" spans="1:12" s="75" customFormat="1" ht="24">
      <c r="A57" s="89" t="s">
        <v>225</v>
      </c>
      <c r="B57" s="95" t="s">
        <v>135</v>
      </c>
      <c r="C57" s="83" t="s">
        <v>353</v>
      </c>
      <c r="D57" s="96">
        <v>52.32</v>
      </c>
      <c r="E57" s="97">
        <v>225.6</v>
      </c>
      <c r="F57" s="81"/>
      <c r="G57" s="82">
        <v>87.54</v>
      </c>
      <c r="H57" s="78">
        <f t="shared" si="0"/>
        <v>87.54</v>
      </c>
      <c r="I57" s="79">
        <f t="shared" si="5"/>
        <v>11803.392</v>
      </c>
      <c r="J57" s="79">
        <f t="shared" si="6"/>
        <v>0</v>
      </c>
      <c r="K57" s="79">
        <f t="shared" si="7"/>
        <v>4580.0928</v>
      </c>
      <c r="L57" s="79">
        <f>K57+J57</f>
        <v>4580.0928</v>
      </c>
    </row>
    <row r="58" spans="1:12" s="75" customFormat="1" ht="48">
      <c r="A58" s="89" t="s">
        <v>226</v>
      </c>
      <c r="B58" s="95" t="s">
        <v>126</v>
      </c>
      <c r="C58" s="83" t="s">
        <v>358</v>
      </c>
      <c r="D58" s="96">
        <v>2744.59</v>
      </c>
      <c r="E58" s="101">
        <v>4.88</v>
      </c>
      <c r="F58" s="81">
        <v>3.93</v>
      </c>
      <c r="G58" s="82">
        <v>1.89</v>
      </c>
      <c r="H58" s="78">
        <f t="shared" si="0"/>
        <v>5.82</v>
      </c>
      <c r="I58" s="79">
        <f t="shared" si="5"/>
        <v>13393.5992</v>
      </c>
      <c r="J58" s="79">
        <f t="shared" si="6"/>
        <v>10786.238700000002</v>
      </c>
      <c r="K58" s="79">
        <f t="shared" si="7"/>
        <v>5187.2751</v>
      </c>
      <c r="L58" s="79">
        <f>K58+J58</f>
        <v>15973.5138</v>
      </c>
    </row>
    <row r="59" spans="1:12" s="75" customFormat="1" ht="60">
      <c r="A59" s="89" t="s">
        <v>227</v>
      </c>
      <c r="B59" s="95" t="s">
        <v>136</v>
      </c>
      <c r="C59" s="83" t="s">
        <v>355</v>
      </c>
      <c r="D59" s="96">
        <v>97.34</v>
      </c>
      <c r="E59" s="101">
        <v>36</v>
      </c>
      <c r="F59" s="81">
        <v>13.68</v>
      </c>
      <c r="G59" s="82"/>
      <c r="H59" s="78">
        <f t="shared" si="0"/>
        <v>13.68</v>
      </c>
      <c r="I59" s="79">
        <f t="shared" si="5"/>
        <v>3504.2400000000002</v>
      </c>
      <c r="J59" s="79">
        <f t="shared" si="6"/>
        <v>1331.6112</v>
      </c>
      <c r="K59" s="79">
        <f t="shared" si="7"/>
        <v>0</v>
      </c>
      <c r="L59" s="79">
        <f>K59+J59</f>
        <v>1331.6112</v>
      </c>
    </row>
    <row r="60" spans="1:12" s="75" customFormat="1" ht="24">
      <c r="A60" s="89" t="s">
        <v>228</v>
      </c>
      <c r="B60" s="95" t="s">
        <v>121</v>
      </c>
      <c r="C60" s="83" t="s">
        <v>353</v>
      </c>
      <c r="D60" s="96">
        <v>9.38</v>
      </c>
      <c r="E60" s="101">
        <v>451.2</v>
      </c>
      <c r="F60" s="81"/>
      <c r="G60" s="82">
        <v>91.7</v>
      </c>
      <c r="H60" s="78">
        <f t="shared" si="0"/>
        <v>91.7</v>
      </c>
      <c r="I60" s="79">
        <f t="shared" si="5"/>
        <v>4232.256</v>
      </c>
      <c r="J60" s="79">
        <f t="shared" si="6"/>
        <v>0</v>
      </c>
      <c r="K60" s="79">
        <f t="shared" si="7"/>
        <v>860.1460000000001</v>
      </c>
      <c r="L60" s="79">
        <f>K60+J60</f>
        <v>860.1460000000001</v>
      </c>
    </row>
    <row r="61" spans="1:12" s="75" customFormat="1" ht="24">
      <c r="A61" s="89" t="s">
        <v>229</v>
      </c>
      <c r="B61" s="95" t="s">
        <v>116</v>
      </c>
      <c r="C61" s="83" t="s">
        <v>353</v>
      </c>
      <c r="D61" s="96">
        <v>40.36</v>
      </c>
      <c r="E61" s="101">
        <v>451.2</v>
      </c>
      <c r="F61" s="81"/>
      <c r="G61" s="82">
        <v>91.7</v>
      </c>
      <c r="H61" s="78">
        <f t="shared" si="0"/>
        <v>91.7</v>
      </c>
      <c r="I61" s="79">
        <f t="shared" si="5"/>
        <v>18210.432</v>
      </c>
      <c r="J61" s="79">
        <f t="shared" si="6"/>
        <v>0</v>
      </c>
      <c r="K61" s="79">
        <f t="shared" si="7"/>
        <v>3701.012</v>
      </c>
      <c r="L61" s="79">
        <f aca="true" t="shared" si="8" ref="L61:L124">K61+J61</f>
        <v>3701.012</v>
      </c>
    </row>
    <row r="62" spans="1:12" s="75" customFormat="1" ht="24">
      <c r="A62" s="89" t="s">
        <v>230</v>
      </c>
      <c r="B62" s="95" t="s">
        <v>137</v>
      </c>
      <c r="C62" s="83" t="s">
        <v>353</v>
      </c>
      <c r="D62" s="96">
        <v>119.38</v>
      </c>
      <c r="E62" s="97">
        <v>100</v>
      </c>
      <c r="F62" s="81"/>
      <c r="G62" s="82">
        <v>44</v>
      </c>
      <c r="H62" s="78">
        <f t="shared" si="0"/>
        <v>44</v>
      </c>
      <c r="I62" s="79">
        <f t="shared" si="5"/>
        <v>11938</v>
      </c>
      <c r="J62" s="79">
        <f t="shared" si="6"/>
        <v>0</v>
      </c>
      <c r="K62" s="79">
        <f t="shared" si="7"/>
        <v>5252.719999999999</v>
      </c>
      <c r="L62" s="79">
        <f t="shared" si="8"/>
        <v>5252.719999999999</v>
      </c>
    </row>
    <row r="63" spans="1:12" s="75" customFormat="1" ht="36">
      <c r="A63" s="89" t="s">
        <v>231</v>
      </c>
      <c r="B63" s="95" t="s">
        <v>138</v>
      </c>
      <c r="C63" s="83" t="s">
        <v>353</v>
      </c>
      <c r="D63" s="96">
        <v>76.5</v>
      </c>
      <c r="E63" s="97">
        <v>100</v>
      </c>
      <c r="F63" s="81"/>
      <c r="G63" s="82"/>
      <c r="H63" s="78">
        <f t="shared" si="0"/>
        <v>0</v>
      </c>
      <c r="I63" s="79">
        <f t="shared" si="5"/>
        <v>7650</v>
      </c>
      <c r="J63" s="79">
        <f t="shared" si="6"/>
        <v>0</v>
      </c>
      <c r="K63" s="79">
        <f t="shared" si="7"/>
        <v>0</v>
      </c>
      <c r="L63" s="79">
        <f t="shared" si="8"/>
        <v>0</v>
      </c>
    </row>
    <row r="64" spans="1:12" s="75" customFormat="1" ht="24">
      <c r="A64" s="89" t="s">
        <v>232</v>
      </c>
      <c r="B64" s="95" t="s">
        <v>139</v>
      </c>
      <c r="C64" s="83" t="s">
        <v>353</v>
      </c>
      <c r="D64" s="96">
        <v>46.36</v>
      </c>
      <c r="E64" s="97">
        <v>100</v>
      </c>
      <c r="F64" s="81"/>
      <c r="G64" s="82"/>
      <c r="H64" s="78">
        <f t="shared" si="0"/>
        <v>0</v>
      </c>
      <c r="I64" s="79">
        <f t="shared" si="5"/>
        <v>4636</v>
      </c>
      <c r="J64" s="79">
        <f t="shared" si="6"/>
        <v>0</v>
      </c>
      <c r="K64" s="79">
        <f t="shared" si="7"/>
        <v>0</v>
      </c>
      <c r="L64" s="79">
        <f t="shared" si="8"/>
        <v>0</v>
      </c>
    </row>
    <row r="65" spans="1:12" s="75" customFormat="1" ht="36">
      <c r="A65" s="89" t="s">
        <v>233</v>
      </c>
      <c r="B65" s="103" t="s">
        <v>140</v>
      </c>
      <c r="C65" s="83" t="s">
        <v>357</v>
      </c>
      <c r="D65" s="104">
        <v>6.15</v>
      </c>
      <c r="E65" s="105">
        <v>100</v>
      </c>
      <c r="F65" s="81"/>
      <c r="G65" s="82"/>
      <c r="H65" s="78">
        <f t="shared" si="0"/>
        <v>0</v>
      </c>
      <c r="I65" s="79">
        <f t="shared" si="5"/>
        <v>615</v>
      </c>
      <c r="J65" s="79">
        <f t="shared" si="6"/>
        <v>0</v>
      </c>
      <c r="K65" s="79">
        <f t="shared" si="7"/>
        <v>0</v>
      </c>
      <c r="L65" s="79">
        <f t="shared" si="8"/>
        <v>0</v>
      </c>
    </row>
    <row r="66" spans="1:12" s="75" customFormat="1" ht="36">
      <c r="A66" s="89" t="s">
        <v>234</v>
      </c>
      <c r="B66" s="95" t="s">
        <v>141</v>
      </c>
      <c r="C66" s="83" t="s">
        <v>356</v>
      </c>
      <c r="D66" s="96">
        <v>118.38</v>
      </c>
      <c r="E66" s="101">
        <v>10</v>
      </c>
      <c r="F66" s="81"/>
      <c r="G66" s="82"/>
      <c r="H66" s="78">
        <f t="shared" si="0"/>
        <v>0</v>
      </c>
      <c r="I66" s="79">
        <f t="shared" si="5"/>
        <v>1183.8</v>
      </c>
      <c r="J66" s="79">
        <f t="shared" si="6"/>
        <v>0</v>
      </c>
      <c r="K66" s="79">
        <f t="shared" si="7"/>
        <v>0</v>
      </c>
      <c r="L66" s="79">
        <f t="shared" si="8"/>
        <v>0</v>
      </c>
    </row>
    <row r="67" spans="1:12" s="75" customFormat="1" ht="48">
      <c r="A67" s="89" t="s">
        <v>235</v>
      </c>
      <c r="B67" s="95" t="s">
        <v>142</v>
      </c>
      <c r="C67" s="83" t="s">
        <v>360</v>
      </c>
      <c r="D67" s="96">
        <v>100.9</v>
      </c>
      <c r="E67" s="101">
        <v>6</v>
      </c>
      <c r="F67" s="81"/>
      <c r="G67" s="82"/>
      <c r="H67" s="78">
        <f t="shared" si="0"/>
        <v>0</v>
      </c>
      <c r="I67" s="79">
        <f t="shared" si="5"/>
        <v>605.4000000000001</v>
      </c>
      <c r="J67" s="79">
        <f t="shared" si="6"/>
        <v>0</v>
      </c>
      <c r="K67" s="79">
        <f t="shared" si="7"/>
        <v>0</v>
      </c>
      <c r="L67" s="79">
        <f t="shared" si="8"/>
        <v>0</v>
      </c>
    </row>
    <row r="68" spans="1:12" s="75" customFormat="1" ht="48">
      <c r="A68" s="89" t="s">
        <v>236</v>
      </c>
      <c r="B68" s="95" t="s">
        <v>143</v>
      </c>
      <c r="C68" s="83" t="s">
        <v>359</v>
      </c>
      <c r="D68" s="96">
        <v>201.52</v>
      </c>
      <c r="E68" s="101">
        <v>10</v>
      </c>
      <c r="F68" s="81"/>
      <c r="G68" s="82"/>
      <c r="H68" s="78">
        <f t="shared" si="0"/>
        <v>0</v>
      </c>
      <c r="I68" s="79">
        <f t="shared" si="5"/>
        <v>2015.2</v>
      </c>
      <c r="J68" s="79">
        <f t="shared" si="6"/>
        <v>0</v>
      </c>
      <c r="K68" s="79">
        <f t="shared" si="7"/>
        <v>0</v>
      </c>
      <c r="L68" s="79">
        <f t="shared" si="8"/>
        <v>0</v>
      </c>
    </row>
    <row r="69" spans="1:12" s="75" customFormat="1" ht="36">
      <c r="A69" s="89" t="s">
        <v>237</v>
      </c>
      <c r="B69" s="95" t="s">
        <v>144</v>
      </c>
      <c r="C69" s="83" t="s">
        <v>356</v>
      </c>
      <c r="D69" s="96">
        <v>17.5</v>
      </c>
      <c r="E69" s="101">
        <v>6</v>
      </c>
      <c r="F69" s="81"/>
      <c r="G69" s="82"/>
      <c r="H69" s="78">
        <f t="shared" si="0"/>
        <v>0</v>
      </c>
      <c r="I69" s="79">
        <f t="shared" si="5"/>
        <v>105</v>
      </c>
      <c r="J69" s="79">
        <f t="shared" si="6"/>
        <v>0</v>
      </c>
      <c r="K69" s="79">
        <f t="shared" si="7"/>
        <v>0</v>
      </c>
      <c r="L69" s="79">
        <f t="shared" si="8"/>
        <v>0</v>
      </c>
    </row>
    <row r="70" spans="1:12" s="75" customFormat="1" ht="36">
      <c r="A70" s="89" t="s">
        <v>238</v>
      </c>
      <c r="B70" s="103" t="s">
        <v>145</v>
      </c>
      <c r="C70" s="83" t="s">
        <v>357</v>
      </c>
      <c r="D70" s="104">
        <v>13.74</v>
      </c>
      <c r="E70" s="80">
        <v>100</v>
      </c>
      <c r="F70" s="81"/>
      <c r="G70" s="82"/>
      <c r="H70" s="78">
        <f t="shared" si="0"/>
        <v>0</v>
      </c>
      <c r="I70" s="79">
        <f t="shared" si="5"/>
        <v>1374</v>
      </c>
      <c r="J70" s="79">
        <f t="shared" si="6"/>
        <v>0</v>
      </c>
      <c r="K70" s="79">
        <f t="shared" si="7"/>
        <v>0</v>
      </c>
      <c r="L70" s="79">
        <f t="shared" si="8"/>
        <v>0</v>
      </c>
    </row>
    <row r="71" spans="1:12" s="75" customFormat="1" ht="36">
      <c r="A71" s="89" t="s">
        <v>239</v>
      </c>
      <c r="B71" s="95" t="s">
        <v>146</v>
      </c>
      <c r="C71" s="83" t="s">
        <v>357</v>
      </c>
      <c r="D71" s="96">
        <v>25.17</v>
      </c>
      <c r="E71" s="101">
        <v>30</v>
      </c>
      <c r="F71" s="81"/>
      <c r="G71" s="82"/>
      <c r="H71" s="78">
        <f t="shared" si="0"/>
        <v>0</v>
      </c>
      <c r="I71" s="79">
        <f t="shared" si="5"/>
        <v>755.1</v>
      </c>
      <c r="J71" s="79">
        <f t="shared" si="6"/>
        <v>0</v>
      </c>
      <c r="K71" s="79">
        <f t="shared" si="7"/>
        <v>0</v>
      </c>
      <c r="L71" s="79">
        <f t="shared" si="8"/>
        <v>0</v>
      </c>
    </row>
    <row r="72" spans="1:12" s="75" customFormat="1" ht="48">
      <c r="A72" s="89" t="s">
        <v>240</v>
      </c>
      <c r="B72" s="102" t="s">
        <v>147</v>
      </c>
      <c r="C72" s="83" t="s">
        <v>357</v>
      </c>
      <c r="D72" s="96">
        <v>33.7</v>
      </c>
      <c r="E72" s="101">
        <v>40</v>
      </c>
      <c r="F72" s="81"/>
      <c r="G72" s="82"/>
      <c r="H72" s="78">
        <f t="shared" si="0"/>
        <v>0</v>
      </c>
      <c r="I72" s="79">
        <f t="shared" si="5"/>
        <v>1348</v>
      </c>
      <c r="J72" s="79">
        <f t="shared" si="6"/>
        <v>0</v>
      </c>
      <c r="K72" s="79">
        <f t="shared" si="7"/>
        <v>0</v>
      </c>
      <c r="L72" s="79">
        <f t="shared" si="8"/>
        <v>0</v>
      </c>
    </row>
    <row r="73" spans="1:12" s="75" customFormat="1" ht="36">
      <c r="A73" s="89" t="s">
        <v>241</v>
      </c>
      <c r="B73" s="95" t="s">
        <v>148</v>
      </c>
      <c r="C73" s="83" t="s">
        <v>356</v>
      </c>
      <c r="D73" s="96">
        <v>69.37</v>
      </c>
      <c r="E73" s="101">
        <v>12</v>
      </c>
      <c r="F73" s="81"/>
      <c r="G73" s="82"/>
      <c r="H73" s="78">
        <f t="shared" si="0"/>
        <v>0</v>
      </c>
      <c r="I73" s="79">
        <f t="shared" si="5"/>
        <v>832.44</v>
      </c>
      <c r="J73" s="79">
        <f t="shared" si="6"/>
        <v>0</v>
      </c>
      <c r="K73" s="79">
        <f t="shared" si="7"/>
        <v>0</v>
      </c>
      <c r="L73" s="79">
        <f t="shared" si="8"/>
        <v>0</v>
      </c>
    </row>
    <row r="74" spans="1:12" s="75" customFormat="1" ht="48">
      <c r="A74" s="89" t="s">
        <v>242</v>
      </c>
      <c r="B74" s="95" t="s">
        <v>149</v>
      </c>
      <c r="C74" s="83" t="s">
        <v>356</v>
      </c>
      <c r="D74" s="96">
        <v>90.03</v>
      </c>
      <c r="E74" s="101">
        <v>4</v>
      </c>
      <c r="F74" s="81"/>
      <c r="G74" s="82"/>
      <c r="H74" s="78">
        <f aca="true" t="shared" si="9" ref="H74:H137">G74+F74</f>
        <v>0</v>
      </c>
      <c r="I74" s="79">
        <f t="shared" si="5"/>
        <v>360.12</v>
      </c>
      <c r="J74" s="79">
        <f t="shared" si="6"/>
        <v>0</v>
      </c>
      <c r="K74" s="79">
        <f t="shared" si="7"/>
        <v>0</v>
      </c>
      <c r="L74" s="79">
        <f t="shared" si="8"/>
        <v>0</v>
      </c>
    </row>
    <row r="75" spans="1:12" s="75" customFormat="1" ht="36">
      <c r="A75" s="89" t="s">
        <v>243</v>
      </c>
      <c r="B75" s="95" t="s">
        <v>150</v>
      </c>
      <c r="C75" s="83" t="s">
        <v>356</v>
      </c>
      <c r="D75" s="96">
        <v>94.92</v>
      </c>
      <c r="E75" s="101">
        <v>4</v>
      </c>
      <c r="F75" s="81"/>
      <c r="G75" s="82"/>
      <c r="H75" s="78">
        <f t="shared" si="9"/>
        <v>0</v>
      </c>
      <c r="I75" s="79">
        <f t="shared" si="5"/>
        <v>379.68</v>
      </c>
      <c r="J75" s="79">
        <f t="shared" si="6"/>
        <v>0</v>
      </c>
      <c r="K75" s="79">
        <f t="shared" si="7"/>
        <v>0</v>
      </c>
      <c r="L75" s="79">
        <f t="shared" si="8"/>
        <v>0</v>
      </c>
    </row>
    <row r="76" spans="1:12" s="75" customFormat="1" ht="36">
      <c r="A76" s="89" t="s">
        <v>244</v>
      </c>
      <c r="B76" s="102" t="s">
        <v>151</v>
      </c>
      <c r="C76" s="83" t="s">
        <v>356</v>
      </c>
      <c r="D76" s="96">
        <v>100.88</v>
      </c>
      <c r="E76" s="101">
        <v>4</v>
      </c>
      <c r="F76" s="81"/>
      <c r="G76" s="82"/>
      <c r="H76" s="78">
        <f t="shared" si="9"/>
        <v>0</v>
      </c>
      <c r="I76" s="79">
        <f t="shared" si="5"/>
        <v>403.52</v>
      </c>
      <c r="J76" s="79">
        <f t="shared" si="6"/>
        <v>0</v>
      </c>
      <c r="K76" s="79">
        <f t="shared" si="7"/>
        <v>0</v>
      </c>
      <c r="L76" s="79">
        <f t="shared" si="8"/>
        <v>0</v>
      </c>
    </row>
    <row r="77" spans="1:12" s="75" customFormat="1" ht="36">
      <c r="A77" s="89" t="s">
        <v>245</v>
      </c>
      <c r="B77" s="95" t="s">
        <v>152</v>
      </c>
      <c r="C77" s="83" t="s">
        <v>356</v>
      </c>
      <c r="D77" s="96">
        <v>134.22</v>
      </c>
      <c r="E77" s="101">
        <v>4</v>
      </c>
      <c r="F77" s="81"/>
      <c r="G77" s="82"/>
      <c r="H77" s="78">
        <f t="shared" si="9"/>
        <v>0</v>
      </c>
      <c r="I77" s="79">
        <f t="shared" si="5"/>
        <v>536.88</v>
      </c>
      <c r="J77" s="79">
        <f t="shared" si="6"/>
        <v>0</v>
      </c>
      <c r="K77" s="79">
        <f t="shared" si="7"/>
        <v>0</v>
      </c>
      <c r="L77" s="79">
        <f t="shared" si="8"/>
        <v>0</v>
      </c>
    </row>
    <row r="78" spans="1:12" s="75" customFormat="1" ht="48">
      <c r="A78" s="89" t="s">
        <v>246</v>
      </c>
      <c r="B78" s="95" t="s">
        <v>153</v>
      </c>
      <c r="C78" s="83" t="s">
        <v>356</v>
      </c>
      <c r="D78" s="96">
        <v>311.79</v>
      </c>
      <c r="E78" s="101">
        <v>4</v>
      </c>
      <c r="F78" s="81"/>
      <c r="G78" s="82"/>
      <c r="H78" s="78">
        <f t="shared" si="9"/>
        <v>0</v>
      </c>
      <c r="I78" s="79">
        <f t="shared" si="5"/>
        <v>1247.16</v>
      </c>
      <c r="J78" s="79">
        <f t="shared" si="6"/>
        <v>0</v>
      </c>
      <c r="K78" s="79">
        <f t="shared" si="7"/>
        <v>0</v>
      </c>
      <c r="L78" s="79">
        <f t="shared" si="8"/>
        <v>0</v>
      </c>
    </row>
    <row r="79" spans="1:12" s="75" customFormat="1" ht="36">
      <c r="A79" s="89" t="s">
        <v>247</v>
      </c>
      <c r="B79" s="102" t="s">
        <v>154</v>
      </c>
      <c r="C79" s="83" t="s">
        <v>356</v>
      </c>
      <c r="D79" s="96">
        <v>415.4</v>
      </c>
      <c r="E79" s="101">
        <v>4</v>
      </c>
      <c r="F79" s="81"/>
      <c r="G79" s="82"/>
      <c r="H79" s="78">
        <f t="shared" si="9"/>
        <v>0</v>
      </c>
      <c r="I79" s="79">
        <f t="shared" si="5"/>
        <v>1661.6</v>
      </c>
      <c r="J79" s="79">
        <f t="shared" si="6"/>
        <v>0</v>
      </c>
      <c r="K79" s="79">
        <f t="shared" si="7"/>
        <v>0</v>
      </c>
      <c r="L79" s="79">
        <f t="shared" si="8"/>
        <v>0</v>
      </c>
    </row>
    <row r="80" spans="1:12" s="75" customFormat="1" ht="36">
      <c r="A80" s="89" t="s">
        <v>248</v>
      </c>
      <c r="B80" s="95" t="s">
        <v>155</v>
      </c>
      <c r="C80" s="83" t="s">
        <v>356</v>
      </c>
      <c r="D80" s="96">
        <v>87.52</v>
      </c>
      <c r="E80" s="101">
        <v>2</v>
      </c>
      <c r="F80" s="81"/>
      <c r="G80" s="82"/>
      <c r="H80" s="78">
        <f t="shared" si="9"/>
        <v>0</v>
      </c>
      <c r="I80" s="79">
        <f t="shared" si="5"/>
        <v>175.04</v>
      </c>
      <c r="J80" s="79">
        <f t="shared" si="6"/>
        <v>0</v>
      </c>
      <c r="K80" s="79">
        <f t="shared" si="7"/>
        <v>0</v>
      </c>
      <c r="L80" s="79">
        <f t="shared" si="8"/>
        <v>0</v>
      </c>
    </row>
    <row r="81" spans="1:12" s="75" customFormat="1" ht="24">
      <c r="A81" s="89" t="s">
        <v>249</v>
      </c>
      <c r="B81" s="95" t="s">
        <v>156</v>
      </c>
      <c r="C81" s="83" t="s">
        <v>356</v>
      </c>
      <c r="D81" s="96">
        <v>177.44</v>
      </c>
      <c r="E81" s="101">
        <v>8</v>
      </c>
      <c r="F81" s="81"/>
      <c r="G81" s="82"/>
      <c r="H81" s="78">
        <f t="shared" si="9"/>
        <v>0</v>
      </c>
      <c r="I81" s="79">
        <f t="shared" si="5"/>
        <v>1419.52</v>
      </c>
      <c r="J81" s="79">
        <f t="shared" si="6"/>
        <v>0</v>
      </c>
      <c r="K81" s="79">
        <f t="shared" si="7"/>
        <v>0</v>
      </c>
      <c r="L81" s="79">
        <f t="shared" si="8"/>
        <v>0</v>
      </c>
    </row>
    <row r="82" spans="1:12" s="75" customFormat="1" ht="12">
      <c r="A82" s="106" t="s">
        <v>250</v>
      </c>
      <c r="B82" s="107" t="s">
        <v>157</v>
      </c>
      <c r="C82" s="83"/>
      <c r="D82" s="108">
        <v>0</v>
      </c>
      <c r="E82" s="109"/>
      <c r="F82" s="81"/>
      <c r="G82" s="82"/>
      <c r="H82" s="78">
        <f t="shared" si="9"/>
        <v>0</v>
      </c>
      <c r="I82" s="79">
        <f aca="true" t="shared" si="10" ref="I82:I122">ROUNDUP((E82*D82),2)</f>
        <v>0</v>
      </c>
      <c r="J82" s="79">
        <f aca="true" t="shared" si="11" ref="J82:J122">ROUNDUP((F82*D82),2)</f>
        <v>0</v>
      </c>
      <c r="K82" s="79">
        <f aca="true" t="shared" si="12" ref="K82:K122">ROUNDUP((D82*G82),2)</f>
        <v>0</v>
      </c>
      <c r="L82" s="79">
        <f t="shared" si="8"/>
        <v>0</v>
      </c>
    </row>
    <row r="83" spans="1:12" s="75" customFormat="1" ht="24">
      <c r="A83" s="110" t="s">
        <v>251</v>
      </c>
      <c r="B83" s="103" t="s">
        <v>158</v>
      </c>
      <c r="C83" s="83" t="s">
        <v>355</v>
      </c>
      <c r="D83" s="104">
        <v>35.02</v>
      </c>
      <c r="E83" s="80">
        <v>24</v>
      </c>
      <c r="F83" s="81"/>
      <c r="G83" s="82"/>
      <c r="H83" s="78">
        <f t="shared" si="9"/>
        <v>0</v>
      </c>
      <c r="I83" s="79">
        <f t="shared" si="10"/>
        <v>840.48</v>
      </c>
      <c r="J83" s="79">
        <f t="shared" si="11"/>
        <v>0</v>
      </c>
      <c r="K83" s="79">
        <f t="shared" si="12"/>
        <v>0</v>
      </c>
      <c r="L83" s="79">
        <f t="shared" si="8"/>
        <v>0</v>
      </c>
    </row>
    <row r="84" spans="1:12" s="75" customFormat="1" ht="24">
      <c r="A84" s="110" t="s">
        <v>252</v>
      </c>
      <c r="B84" s="95" t="s">
        <v>135</v>
      </c>
      <c r="C84" s="83" t="s">
        <v>353</v>
      </c>
      <c r="D84" s="96">
        <v>52.32</v>
      </c>
      <c r="E84" s="97">
        <v>36</v>
      </c>
      <c r="F84" s="81"/>
      <c r="G84" s="82"/>
      <c r="H84" s="78">
        <f t="shared" si="9"/>
        <v>0</v>
      </c>
      <c r="I84" s="79">
        <f t="shared" si="10"/>
        <v>1883.52</v>
      </c>
      <c r="J84" s="79">
        <f t="shared" si="11"/>
        <v>0</v>
      </c>
      <c r="K84" s="79">
        <f t="shared" si="12"/>
        <v>0</v>
      </c>
      <c r="L84" s="79">
        <f t="shared" si="8"/>
        <v>0</v>
      </c>
    </row>
    <row r="85" spans="1:12" s="75" customFormat="1" ht="24">
      <c r="A85" s="110" t="s">
        <v>253</v>
      </c>
      <c r="B85" s="95" t="s">
        <v>121</v>
      </c>
      <c r="C85" s="83" t="s">
        <v>353</v>
      </c>
      <c r="D85" s="96">
        <v>9.38</v>
      </c>
      <c r="E85" s="101">
        <v>36</v>
      </c>
      <c r="F85" s="81"/>
      <c r="G85" s="82"/>
      <c r="H85" s="78">
        <f t="shared" si="9"/>
        <v>0</v>
      </c>
      <c r="I85" s="79">
        <f t="shared" si="10"/>
        <v>337.68</v>
      </c>
      <c r="J85" s="79">
        <f t="shared" si="11"/>
        <v>0</v>
      </c>
      <c r="K85" s="79">
        <f t="shared" si="12"/>
        <v>0</v>
      </c>
      <c r="L85" s="79">
        <f t="shared" si="8"/>
        <v>0</v>
      </c>
    </row>
    <row r="86" spans="1:12" s="75" customFormat="1" ht="24">
      <c r="A86" s="110" t="s">
        <v>254</v>
      </c>
      <c r="B86" s="95" t="s">
        <v>116</v>
      </c>
      <c r="C86" s="83" t="s">
        <v>353</v>
      </c>
      <c r="D86" s="96">
        <v>40.36</v>
      </c>
      <c r="E86" s="101">
        <v>36</v>
      </c>
      <c r="F86" s="81"/>
      <c r="G86" s="82"/>
      <c r="H86" s="78">
        <f t="shared" si="9"/>
        <v>0</v>
      </c>
      <c r="I86" s="79">
        <f t="shared" si="10"/>
        <v>1452.96</v>
      </c>
      <c r="J86" s="79">
        <f t="shared" si="11"/>
        <v>0</v>
      </c>
      <c r="K86" s="79">
        <f t="shared" si="12"/>
        <v>0</v>
      </c>
      <c r="L86" s="79">
        <f t="shared" si="8"/>
        <v>0</v>
      </c>
    </row>
    <row r="87" spans="1:12" s="75" customFormat="1" ht="24">
      <c r="A87" s="110" t="s">
        <v>255</v>
      </c>
      <c r="B87" s="95" t="s">
        <v>137</v>
      </c>
      <c r="C87" s="83" t="s">
        <v>353</v>
      </c>
      <c r="D87" s="96">
        <v>119.38</v>
      </c>
      <c r="E87" s="97">
        <v>12</v>
      </c>
      <c r="F87" s="81"/>
      <c r="G87" s="82"/>
      <c r="H87" s="78">
        <f t="shared" si="9"/>
        <v>0</v>
      </c>
      <c r="I87" s="79">
        <f t="shared" si="10"/>
        <v>1432.56</v>
      </c>
      <c r="J87" s="79">
        <f t="shared" si="11"/>
        <v>0</v>
      </c>
      <c r="K87" s="79">
        <f t="shared" si="12"/>
        <v>0</v>
      </c>
      <c r="L87" s="79">
        <f t="shared" si="8"/>
        <v>0</v>
      </c>
    </row>
    <row r="88" spans="1:12" s="75" customFormat="1" ht="48">
      <c r="A88" s="110" t="s">
        <v>256</v>
      </c>
      <c r="B88" s="102" t="s">
        <v>147</v>
      </c>
      <c r="C88" s="83" t="s">
        <v>357</v>
      </c>
      <c r="D88" s="96">
        <v>33.7</v>
      </c>
      <c r="E88" s="101">
        <v>20</v>
      </c>
      <c r="F88" s="81"/>
      <c r="G88" s="82"/>
      <c r="H88" s="78">
        <f t="shared" si="9"/>
        <v>0</v>
      </c>
      <c r="I88" s="79">
        <f t="shared" si="10"/>
        <v>674</v>
      </c>
      <c r="J88" s="79">
        <f t="shared" si="11"/>
        <v>0</v>
      </c>
      <c r="K88" s="79">
        <f t="shared" si="12"/>
        <v>0</v>
      </c>
      <c r="L88" s="79">
        <f t="shared" si="8"/>
        <v>0</v>
      </c>
    </row>
    <row r="89" spans="1:12" s="75" customFormat="1" ht="12">
      <c r="A89" s="91" t="s">
        <v>257</v>
      </c>
      <c r="B89" s="92" t="s">
        <v>159</v>
      </c>
      <c r="C89" s="83"/>
      <c r="D89" s="104">
        <v>0</v>
      </c>
      <c r="E89" s="97"/>
      <c r="F89" s="81"/>
      <c r="G89" s="82"/>
      <c r="H89" s="78">
        <f t="shared" si="9"/>
        <v>0</v>
      </c>
      <c r="I89" s="79">
        <f t="shared" si="10"/>
        <v>0</v>
      </c>
      <c r="J89" s="79">
        <f t="shared" si="11"/>
        <v>0</v>
      </c>
      <c r="K89" s="79">
        <f t="shared" si="12"/>
        <v>0</v>
      </c>
      <c r="L89" s="79">
        <f t="shared" si="8"/>
        <v>0</v>
      </c>
    </row>
    <row r="90" spans="1:12" s="75" customFormat="1" ht="24">
      <c r="A90" s="89" t="s">
        <v>258</v>
      </c>
      <c r="B90" s="103" t="s">
        <v>158</v>
      </c>
      <c r="C90" s="83" t="s">
        <v>355</v>
      </c>
      <c r="D90" s="96">
        <v>35.02</v>
      </c>
      <c r="E90" s="101">
        <v>4.48</v>
      </c>
      <c r="F90" s="81">
        <v>3.22</v>
      </c>
      <c r="G90" s="82"/>
      <c r="H90" s="78">
        <f t="shared" si="9"/>
        <v>3.22</v>
      </c>
      <c r="I90" s="79">
        <f t="shared" si="10"/>
        <v>156.89</v>
      </c>
      <c r="J90" s="79">
        <f t="shared" si="11"/>
        <v>112.77000000000001</v>
      </c>
      <c r="K90" s="79">
        <f t="shared" si="12"/>
        <v>0</v>
      </c>
      <c r="L90" s="79">
        <f t="shared" si="8"/>
        <v>112.77000000000001</v>
      </c>
    </row>
    <row r="91" spans="1:12" s="75" customFormat="1" ht="48">
      <c r="A91" s="89" t="s">
        <v>259</v>
      </c>
      <c r="B91" s="95" t="s">
        <v>126</v>
      </c>
      <c r="C91" s="83" t="s">
        <v>358</v>
      </c>
      <c r="D91" s="96">
        <v>2744.59</v>
      </c>
      <c r="E91" s="101">
        <v>3.52</v>
      </c>
      <c r="F91" s="81">
        <v>2.83</v>
      </c>
      <c r="G91" s="82"/>
      <c r="H91" s="78">
        <f t="shared" si="9"/>
        <v>2.83</v>
      </c>
      <c r="I91" s="79">
        <f t="shared" si="10"/>
        <v>9660.960000000001</v>
      </c>
      <c r="J91" s="79">
        <f t="shared" si="11"/>
        <v>7767.1900000000005</v>
      </c>
      <c r="K91" s="79">
        <f t="shared" si="12"/>
        <v>0</v>
      </c>
      <c r="L91" s="79">
        <f t="shared" si="8"/>
        <v>7767.1900000000005</v>
      </c>
    </row>
    <row r="92" spans="1:12" s="75" customFormat="1" ht="36">
      <c r="A92" s="89" t="s">
        <v>260</v>
      </c>
      <c r="B92" s="102" t="s">
        <v>120</v>
      </c>
      <c r="C92" s="83" t="s">
        <v>353</v>
      </c>
      <c r="D92" s="96">
        <v>94.86</v>
      </c>
      <c r="E92" s="101">
        <v>19.6</v>
      </c>
      <c r="F92" s="81">
        <v>16.08</v>
      </c>
      <c r="G92" s="82"/>
      <c r="H92" s="78">
        <f t="shared" si="9"/>
        <v>16.08</v>
      </c>
      <c r="I92" s="79">
        <f t="shared" si="10"/>
        <v>1859.26</v>
      </c>
      <c r="J92" s="79">
        <f t="shared" si="11"/>
        <v>1525.35</v>
      </c>
      <c r="K92" s="79">
        <f t="shared" si="12"/>
        <v>0</v>
      </c>
      <c r="L92" s="79">
        <f t="shared" si="8"/>
        <v>1525.35</v>
      </c>
    </row>
    <row r="93" spans="1:12" s="75" customFormat="1" ht="24">
      <c r="A93" s="89" t="s">
        <v>261</v>
      </c>
      <c r="B93" s="95" t="s">
        <v>135</v>
      </c>
      <c r="C93" s="83" t="s">
        <v>353</v>
      </c>
      <c r="D93" s="96">
        <v>52.32</v>
      </c>
      <c r="E93" s="97">
        <v>132</v>
      </c>
      <c r="F93" s="81"/>
      <c r="G93" s="82">
        <v>63.01</v>
      </c>
      <c r="H93" s="78">
        <f t="shared" si="9"/>
        <v>63.01</v>
      </c>
      <c r="I93" s="79">
        <f t="shared" si="10"/>
        <v>6906.24</v>
      </c>
      <c r="J93" s="79">
        <f t="shared" si="11"/>
        <v>0</v>
      </c>
      <c r="K93" s="79">
        <f t="shared" si="12"/>
        <v>3296.69</v>
      </c>
      <c r="L93" s="79">
        <f t="shared" si="8"/>
        <v>3296.69</v>
      </c>
    </row>
    <row r="94" spans="1:12" s="75" customFormat="1" ht="60">
      <c r="A94" s="89" t="s">
        <v>262</v>
      </c>
      <c r="B94" s="95" t="s">
        <v>136</v>
      </c>
      <c r="C94" s="83" t="s">
        <v>355</v>
      </c>
      <c r="D94" s="96">
        <v>97.34</v>
      </c>
      <c r="E94" s="101">
        <v>7.5</v>
      </c>
      <c r="F94" s="81">
        <v>4.18</v>
      </c>
      <c r="G94" s="82"/>
      <c r="H94" s="78">
        <f t="shared" si="9"/>
        <v>4.18</v>
      </c>
      <c r="I94" s="79">
        <f t="shared" si="10"/>
        <v>730.05</v>
      </c>
      <c r="J94" s="79">
        <f t="shared" si="11"/>
        <v>406.89</v>
      </c>
      <c r="K94" s="79">
        <f t="shared" si="12"/>
        <v>0</v>
      </c>
      <c r="L94" s="79">
        <f t="shared" si="8"/>
        <v>406.89</v>
      </c>
    </row>
    <row r="95" spans="1:12" s="75" customFormat="1" ht="24">
      <c r="A95" s="89" t="s">
        <v>263</v>
      </c>
      <c r="B95" s="95" t="s">
        <v>121</v>
      </c>
      <c r="C95" s="83" t="s">
        <v>353</v>
      </c>
      <c r="D95" s="96">
        <v>9.38</v>
      </c>
      <c r="E95" s="101">
        <v>216</v>
      </c>
      <c r="F95" s="81"/>
      <c r="G95" s="82">
        <v>109.89</v>
      </c>
      <c r="H95" s="78">
        <f t="shared" si="9"/>
        <v>109.89</v>
      </c>
      <c r="I95" s="79">
        <f t="shared" si="10"/>
        <v>2026.08</v>
      </c>
      <c r="J95" s="79">
        <f t="shared" si="11"/>
        <v>0</v>
      </c>
      <c r="K95" s="79">
        <f t="shared" si="12"/>
        <v>1030.77</v>
      </c>
      <c r="L95" s="79">
        <f t="shared" si="8"/>
        <v>1030.77</v>
      </c>
    </row>
    <row r="96" spans="1:12" s="75" customFormat="1" ht="24">
      <c r="A96" s="89" t="s">
        <v>264</v>
      </c>
      <c r="B96" s="95" t="s">
        <v>116</v>
      </c>
      <c r="C96" s="83" t="s">
        <v>353</v>
      </c>
      <c r="D96" s="96">
        <v>40.36</v>
      </c>
      <c r="E96" s="101">
        <v>216</v>
      </c>
      <c r="F96" s="81"/>
      <c r="G96" s="82">
        <v>109.89</v>
      </c>
      <c r="H96" s="78">
        <f t="shared" si="9"/>
        <v>109.89</v>
      </c>
      <c r="I96" s="79">
        <f t="shared" si="10"/>
        <v>8717.76</v>
      </c>
      <c r="J96" s="79">
        <f t="shared" si="11"/>
        <v>0</v>
      </c>
      <c r="K96" s="79">
        <f t="shared" si="12"/>
        <v>4435.17</v>
      </c>
      <c r="L96" s="79">
        <f t="shared" si="8"/>
        <v>4435.17</v>
      </c>
    </row>
    <row r="97" spans="1:12" s="75" customFormat="1" ht="24">
      <c r="A97" s="89" t="s">
        <v>265</v>
      </c>
      <c r="B97" s="95" t="s">
        <v>137</v>
      </c>
      <c r="C97" s="83" t="s">
        <v>353</v>
      </c>
      <c r="D97" s="96">
        <v>119.38</v>
      </c>
      <c r="E97" s="97">
        <v>30</v>
      </c>
      <c r="F97" s="81"/>
      <c r="G97" s="82">
        <v>34.68</v>
      </c>
      <c r="H97" s="78">
        <f t="shared" si="9"/>
        <v>34.68</v>
      </c>
      <c r="I97" s="79">
        <f t="shared" si="10"/>
        <v>3581.4</v>
      </c>
      <c r="J97" s="79">
        <f t="shared" si="11"/>
        <v>0</v>
      </c>
      <c r="K97" s="79">
        <f t="shared" si="12"/>
        <v>4140.1</v>
      </c>
      <c r="L97" s="79">
        <f t="shared" si="8"/>
        <v>4140.1</v>
      </c>
    </row>
    <row r="98" spans="1:12" s="75" customFormat="1" ht="36">
      <c r="A98" s="89" t="s">
        <v>266</v>
      </c>
      <c r="B98" s="95" t="s">
        <v>138</v>
      </c>
      <c r="C98" s="83" t="s">
        <v>353</v>
      </c>
      <c r="D98" s="96">
        <v>76.5</v>
      </c>
      <c r="E98" s="97">
        <v>30</v>
      </c>
      <c r="F98" s="81"/>
      <c r="G98" s="82"/>
      <c r="H98" s="78">
        <f t="shared" si="9"/>
        <v>0</v>
      </c>
      <c r="I98" s="79">
        <f t="shared" si="10"/>
        <v>2295</v>
      </c>
      <c r="J98" s="79">
        <f t="shared" si="11"/>
        <v>0</v>
      </c>
      <c r="K98" s="79">
        <f t="shared" si="12"/>
        <v>0</v>
      </c>
      <c r="L98" s="79">
        <f t="shared" si="8"/>
        <v>0</v>
      </c>
    </row>
    <row r="99" spans="1:12" s="75" customFormat="1" ht="24">
      <c r="A99" s="89" t="s">
        <v>267</v>
      </c>
      <c r="B99" s="95" t="s">
        <v>139</v>
      </c>
      <c r="C99" s="83" t="s">
        <v>353</v>
      </c>
      <c r="D99" s="96">
        <v>46.36</v>
      </c>
      <c r="E99" s="97">
        <v>30</v>
      </c>
      <c r="F99" s="81"/>
      <c r="G99" s="82"/>
      <c r="H99" s="78">
        <f t="shared" si="9"/>
        <v>0</v>
      </c>
      <c r="I99" s="79">
        <f t="shared" si="10"/>
        <v>1390.8</v>
      </c>
      <c r="J99" s="79">
        <f t="shared" si="11"/>
        <v>0</v>
      </c>
      <c r="K99" s="79">
        <f t="shared" si="12"/>
        <v>0</v>
      </c>
      <c r="L99" s="79">
        <f t="shared" si="8"/>
        <v>0</v>
      </c>
    </row>
    <row r="100" spans="1:12" s="75" customFormat="1" ht="36">
      <c r="A100" s="89" t="s">
        <v>268</v>
      </c>
      <c r="B100" s="95" t="s">
        <v>140</v>
      </c>
      <c r="C100" s="83" t="s">
        <v>357</v>
      </c>
      <c r="D100" s="96">
        <v>6.15</v>
      </c>
      <c r="E100" s="96">
        <v>150</v>
      </c>
      <c r="F100" s="81"/>
      <c r="G100" s="82"/>
      <c r="H100" s="78">
        <f t="shared" si="9"/>
        <v>0</v>
      </c>
      <c r="I100" s="79">
        <f t="shared" si="10"/>
        <v>922.5</v>
      </c>
      <c r="J100" s="79">
        <f t="shared" si="11"/>
        <v>0</v>
      </c>
      <c r="K100" s="79">
        <f t="shared" si="12"/>
        <v>0</v>
      </c>
      <c r="L100" s="79">
        <f t="shared" si="8"/>
        <v>0</v>
      </c>
    </row>
    <row r="101" spans="1:12" s="75" customFormat="1" ht="36">
      <c r="A101" s="89" t="s">
        <v>269</v>
      </c>
      <c r="B101" s="95" t="s">
        <v>141</v>
      </c>
      <c r="C101" s="83" t="s">
        <v>356</v>
      </c>
      <c r="D101" s="96">
        <v>118.38</v>
      </c>
      <c r="E101" s="96">
        <v>5</v>
      </c>
      <c r="F101" s="81"/>
      <c r="G101" s="82"/>
      <c r="H101" s="78">
        <f t="shared" si="9"/>
        <v>0</v>
      </c>
      <c r="I101" s="79">
        <f t="shared" si="10"/>
        <v>591.9</v>
      </c>
      <c r="J101" s="79">
        <f t="shared" si="11"/>
        <v>0</v>
      </c>
      <c r="K101" s="79">
        <f t="shared" si="12"/>
        <v>0</v>
      </c>
      <c r="L101" s="79">
        <f t="shared" si="8"/>
        <v>0</v>
      </c>
    </row>
    <row r="102" spans="1:12" s="75" customFormat="1" ht="48">
      <c r="A102" s="89" t="s">
        <v>270</v>
      </c>
      <c r="B102" s="95" t="s">
        <v>142</v>
      </c>
      <c r="C102" s="83" t="s">
        <v>360</v>
      </c>
      <c r="D102" s="96">
        <v>100.9</v>
      </c>
      <c r="E102" s="96">
        <v>2</v>
      </c>
      <c r="F102" s="81"/>
      <c r="G102" s="82"/>
      <c r="H102" s="78">
        <f t="shared" si="9"/>
        <v>0</v>
      </c>
      <c r="I102" s="79">
        <f t="shared" si="10"/>
        <v>201.8</v>
      </c>
      <c r="J102" s="79">
        <f t="shared" si="11"/>
        <v>0</v>
      </c>
      <c r="K102" s="79">
        <f t="shared" si="12"/>
        <v>0</v>
      </c>
      <c r="L102" s="79">
        <f t="shared" si="8"/>
        <v>0</v>
      </c>
    </row>
    <row r="103" spans="1:12" s="75" customFormat="1" ht="48">
      <c r="A103" s="89" t="s">
        <v>271</v>
      </c>
      <c r="B103" s="95" t="s">
        <v>143</v>
      </c>
      <c r="C103" s="83" t="s">
        <v>359</v>
      </c>
      <c r="D103" s="96">
        <v>201.52</v>
      </c>
      <c r="E103" s="96">
        <v>5</v>
      </c>
      <c r="F103" s="81"/>
      <c r="G103" s="82"/>
      <c r="H103" s="78">
        <f t="shared" si="9"/>
        <v>0</v>
      </c>
      <c r="I103" s="79">
        <f t="shared" si="10"/>
        <v>1007.6</v>
      </c>
      <c r="J103" s="79">
        <f t="shared" si="11"/>
        <v>0</v>
      </c>
      <c r="K103" s="79">
        <f t="shared" si="12"/>
        <v>0</v>
      </c>
      <c r="L103" s="79">
        <f t="shared" si="8"/>
        <v>0</v>
      </c>
    </row>
    <row r="104" spans="1:12" s="75" customFormat="1" ht="36">
      <c r="A104" s="89" t="s">
        <v>272</v>
      </c>
      <c r="B104" s="95" t="s">
        <v>144</v>
      </c>
      <c r="C104" s="83" t="s">
        <v>356</v>
      </c>
      <c r="D104" s="96">
        <v>17.5</v>
      </c>
      <c r="E104" s="96">
        <v>2</v>
      </c>
      <c r="F104" s="81"/>
      <c r="G104" s="82"/>
      <c r="H104" s="78">
        <f t="shared" si="9"/>
        <v>0</v>
      </c>
      <c r="I104" s="79">
        <f t="shared" si="10"/>
        <v>35</v>
      </c>
      <c r="J104" s="79">
        <f t="shared" si="11"/>
        <v>0</v>
      </c>
      <c r="K104" s="79">
        <f t="shared" si="12"/>
        <v>0</v>
      </c>
      <c r="L104" s="79">
        <f t="shared" si="8"/>
        <v>0</v>
      </c>
    </row>
    <row r="105" spans="1:12" s="75" customFormat="1" ht="36">
      <c r="A105" s="89" t="s">
        <v>273</v>
      </c>
      <c r="B105" s="95" t="s">
        <v>145</v>
      </c>
      <c r="C105" s="83" t="s">
        <v>357</v>
      </c>
      <c r="D105" s="96">
        <v>13.74</v>
      </c>
      <c r="E105" s="96">
        <v>100</v>
      </c>
      <c r="F105" s="81"/>
      <c r="G105" s="82"/>
      <c r="H105" s="78">
        <f t="shared" si="9"/>
        <v>0</v>
      </c>
      <c r="I105" s="79">
        <f t="shared" si="10"/>
        <v>1374</v>
      </c>
      <c r="J105" s="79">
        <f t="shared" si="11"/>
        <v>0</v>
      </c>
      <c r="K105" s="79">
        <f t="shared" si="12"/>
        <v>0</v>
      </c>
      <c r="L105" s="79">
        <f t="shared" si="8"/>
        <v>0</v>
      </c>
    </row>
    <row r="106" spans="1:12" s="75" customFormat="1" ht="36">
      <c r="A106" s="89" t="s">
        <v>274</v>
      </c>
      <c r="B106" s="95" t="s">
        <v>146</v>
      </c>
      <c r="C106" s="83" t="s">
        <v>357</v>
      </c>
      <c r="D106" s="96">
        <v>25.17</v>
      </c>
      <c r="E106" s="96">
        <v>30</v>
      </c>
      <c r="F106" s="81"/>
      <c r="G106" s="82"/>
      <c r="H106" s="78">
        <f t="shared" si="9"/>
        <v>0</v>
      </c>
      <c r="I106" s="79">
        <f t="shared" si="10"/>
        <v>755.1</v>
      </c>
      <c r="J106" s="79">
        <f t="shared" si="11"/>
        <v>0</v>
      </c>
      <c r="K106" s="79">
        <f t="shared" si="12"/>
        <v>0</v>
      </c>
      <c r="L106" s="79">
        <f t="shared" si="8"/>
        <v>0</v>
      </c>
    </row>
    <row r="107" spans="1:12" s="75" customFormat="1" ht="48">
      <c r="A107" s="89" t="s">
        <v>275</v>
      </c>
      <c r="B107" s="102" t="s">
        <v>147</v>
      </c>
      <c r="C107" s="83" t="s">
        <v>357</v>
      </c>
      <c r="D107" s="96">
        <v>33.7</v>
      </c>
      <c r="E107" s="96">
        <v>20</v>
      </c>
      <c r="F107" s="81"/>
      <c r="G107" s="82"/>
      <c r="H107" s="78">
        <f t="shared" si="9"/>
        <v>0</v>
      </c>
      <c r="I107" s="79">
        <f t="shared" si="10"/>
        <v>674</v>
      </c>
      <c r="J107" s="79">
        <f t="shared" si="11"/>
        <v>0</v>
      </c>
      <c r="K107" s="79">
        <f t="shared" si="12"/>
        <v>0</v>
      </c>
      <c r="L107" s="79">
        <f t="shared" si="8"/>
        <v>0</v>
      </c>
    </row>
    <row r="108" spans="1:12" s="75" customFormat="1" ht="36">
      <c r="A108" s="89" t="s">
        <v>276</v>
      </c>
      <c r="B108" s="95" t="s">
        <v>148</v>
      </c>
      <c r="C108" s="83" t="s">
        <v>356</v>
      </c>
      <c r="D108" s="96">
        <v>69.37</v>
      </c>
      <c r="E108" s="96">
        <v>4</v>
      </c>
      <c r="F108" s="81"/>
      <c r="G108" s="82"/>
      <c r="H108" s="78">
        <f t="shared" si="9"/>
        <v>0</v>
      </c>
      <c r="I108" s="79">
        <f t="shared" si="10"/>
        <v>277.48</v>
      </c>
      <c r="J108" s="79">
        <f t="shared" si="11"/>
        <v>0</v>
      </c>
      <c r="K108" s="79">
        <f t="shared" si="12"/>
        <v>0</v>
      </c>
      <c r="L108" s="79">
        <f t="shared" si="8"/>
        <v>0</v>
      </c>
    </row>
    <row r="109" spans="1:12" s="75" customFormat="1" ht="36">
      <c r="A109" s="89" t="s">
        <v>277</v>
      </c>
      <c r="B109" s="95" t="s">
        <v>160</v>
      </c>
      <c r="C109" s="83" t="s">
        <v>356</v>
      </c>
      <c r="D109" s="96">
        <v>90.03</v>
      </c>
      <c r="E109" s="96">
        <v>2</v>
      </c>
      <c r="F109" s="81"/>
      <c r="G109" s="82"/>
      <c r="H109" s="78">
        <f t="shared" si="9"/>
        <v>0</v>
      </c>
      <c r="I109" s="79">
        <f t="shared" si="10"/>
        <v>180.06</v>
      </c>
      <c r="J109" s="79">
        <f t="shared" si="11"/>
        <v>0</v>
      </c>
      <c r="K109" s="79">
        <f t="shared" si="12"/>
        <v>0</v>
      </c>
      <c r="L109" s="79">
        <f t="shared" si="8"/>
        <v>0</v>
      </c>
    </row>
    <row r="110" spans="1:12" s="75" customFormat="1" ht="36">
      <c r="A110" s="89" t="s">
        <v>278</v>
      </c>
      <c r="B110" s="95" t="s">
        <v>150</v>
      </c>
      <c r="C110" s="83" t="s">
        <v>356</v>
      </c>
      <c r="D110" s="96">
        <v>94.92</v>
      </c>
      <c r="E110" s="96">
        <v>4</v>
      </c>
      <c r="F110" s="81"/>
      <c r="G110" s="82"/>
      <c r="H110" s="78">
        <f t="shared" si="9"/>
        <v>0</v>
      </c>
      <c r="I110" s="79">
        <f t="shared" si="10"/>
        <v>379.68</v>
      </c>
      <c r="J110" s="79">
        <f t="shared" si="11"/>
        <v>0</v>
      </c>
      <c r="K110" s="79">
        <f t="shared" si="12"/>
        <v>0</v>
      </c>
      <c r="L110" s="79">
        <f t="shared" si="8"/>
        <v>0</v>
      </c>
    </row>
    <row r="111" spans="1:12" s="75" customFormat="1" ht="36">
      <c r="A111" s="89" t="s">
        <v>279</v>
      </c>
      <c r="B111" s="102" t="s">
        <v>151</v>
      </c>
      <c r="C111" s="83" t="s">
        <v>356</v>
      </c>
      <c r="D111" s="96">
        <v>100.88</v>
      </c>
      <c r="E111" s="96">
        <v>4</v>
      </c>
      <c r="F111" s="81"/>
      <c r="G111" s="82"/>
      <c r="H111" s="78">
        <f t="shared" si="9"/>
        <v>0</v>
      </c>
      <c r="I111" s="79">
        <f t="shared" si="10"/>
        <v>403.52</v>
      </c>
      <c r="J111" s="79">
        <f t="shared" si="11"/>
        <v>0</v>
      </c>
      <c r="K111" s="79">
        <f t="shared" si="12"/>
        <v>0</v>
      </c>
      <c r="L111" s="79">
        <f t="shared" si="8"/>
        <v>0</v>
      </c>
    </row>
    <row r="112" spans="1:12" s="75" customFormat="1" ht="36">
      <c r="A112" s="89" t="s">
        <v>280</v>
      </c>
      <c r="B112" s="95" t="s">
        <v>152</v>
      </c>
      <c r="C112" s="83" t="s">
        <v>356</v>
      </c>
      <c r="D112" s="96">
        <v>134.22</v>
      </c>
      <c r="E112" s="96">
        <v>4</v>
      </c>
      <c r="F112" s="81"/>
      <c r="G112" s="82"/>
      <c r="H112" s="78">
        <f t="shared" si="9"/>
        <v>0</v>
      </c>
      <c r="I112" s="79">
        <f t="shared" si="10"/>
        <v>536.88</v>
      </c>
      <c r="J112" s="79">
        <f t="shared" si="11"/>
        <v>0</v>
      </c>
      <c r="K112" s="79">
        <f t="shared" si="12"/>
        <v>0</v>
      </c>
      <c r="L112" s="79">
        <f t="shared" si="8"/>
        <v>0</v>
      </c>
    </row>
    <row r="113" spans="1:12" s="75" customFormat="1" ht="48">
      <c r="A113" s="89" t="s">
        <v>281</v>
      </c>
      <c r="B113" s="95" t="s">
        <v>153</v>
      </c>
      <c r="C113" s="83" t="s">
        <v>356</v>
      </c>
      <c r="D113" s="96">
        <v>311.79</v>
      </c>
      <c r="E113" s="96">
        <v>2</v>
      </c>
      <c r="F113" s="81"/>
      <c r="G113" s="82"/>
      <c r="H113" s="78">
        <f t="shared" si="9"/>
        <v>0</v>
      </c>
      <c r="I113" s="79">
        <f t="shared" si="10"/>
        <v>623.58</v>
      </c>
      <c r="J113" s="79">
        <f t="shared" si="11"/>
        <v>0</v>
      </c>
      <c r="K113" s="79">
        <f t="shared" si="12"/>
        <v>0</v>
      </c>
      <c r="L113" s="79">
        <f t="shared" si="8"/>
        <v>0</v>
      </c>
    </row>
    <row r="114" spans="1:12" s="75" customFormat="1" ht="36">
      <c r="A114" s="89" t="s">
        <v>282</v>
      </c>
      <c r="B114" s="102" t="s">
        <v>154</v>
      </c>
      <c r="C114" s="83" t="s">
        <v>356</v>
      </c>
      <c r="D114" s="96">
        <v>415.4</v>
      </c>
      <c r="E114" s="96">
        <v>2</v>
      </c>
      <c r="F114" s="81"/>
      <c r="G114" s="82"/>
      <c r="H114" s="78">
        <f t="shared" si="9"/>
        <v>0</v>
      </c>
      <c r="I114" s="79">
        <f t="shared" si="10"/>
        <v>830.8</v>
      </c>
      <c r="J114" s="79">
        <f t="shared" si="11"/>
        <v>0</v>
      </c>
      <c r="K114" s="79">
        <f t="shared" si="12"/>
        <v>0</v>
      </c>
      <c r="L114" s="79">
        <f t="shared" si="8"/>
        <v>0</v>
      </c>
    </row>
    <row r="115" spans="1:12" s="75" customFormat="1" ht="24">
      <c r="A115" s="89" t="s">
        <v>283</v>
      </c>
      <c r="B115" s="95" t="s">
        <v>156</v>
      </c>
      <c r="C115" s="83" t="s">
        <v>356</v>
      </c>
      <c r="D115" s="96">
        <v>177.44</v>
      </c>
      <c r="E115" s="96">
        <v>1</v>
      </c>
      <c r="F115" s="81"/>
      <c r="G115" s="82"/>
      <c r="H115" s="78">
        <f t="shared" si="9"/>
        <v>0</v>
      </c>
      <c r="I115" s="79">
        <f t="shared" si="10"/>
        <v>177.44</v>
      </c>
      <c r="J115" s="79">
        <f t="shared" si="11"/>
        <v>0</v>
      </c>
      <c r="K115" s="79">
        <f t="shared" si="12"/>
        <v>0</v>
      </c>
      <c r="L115" s="79">
        <f t="shared" si="8"/>
        <v>0</v>
      </c>
    </row>
    <row r="116" spans="1:12" s="75" customFormat="1" ht="36">
      <c r="A116" s="89" t="s">
        <v>284</v>
      </c>
      <c r="B116" s="95" t="s">
        <v>155</v>
      </c>
      <c r="C116" s="83" t="s">
        <v>356</v>
      </c>
      <c r="D116" s="96">
        <v>87.52</v>
      </c>
      <c r="E116" s="96">
        <v>2</v>
      </c>
      <c r="F116" s="81"/>
      <c r="G116" s="82"/>
      <c r="H116" s="78">
        <f t="shared" si="9"/>
        <v>0</v>
      </c>
      <c r="I116" s="79">
        <f t="shared" si="10"/>
        <v>175.04</v>
      </c>
      <c r="J116" s="79">
        <f t="shared" si="11"/>
        <v>0</v>
      </c>
      <c r="K116" s="79">
        <f t="shared" si="12"/>
        <v>0</v>
      </c>
      <c r="L116" s="79">
        <f t="shared" si="8"/>
        <v>0</v>
      </c>
    </row>
    <row r="117" spans="1:12" s="75" customFormat="1" ht="24">
      <c r="A117" s="89" t="s">
        <v>285</v>
      </c>
      <c r="B117" s="95" t="s">
        <v>161</v>
      </c>
      <c r="C117" s="83" t="s">
        <v>356</v>
      </c>
      <c r="D117" s="96">
        <v>942.96</v>
      </c>
      <c r="E117" s="96">
        <v>1</v>
      </c>
      <c r="F117" s="81"/>
      <c r="G117" s="82"/>
      <c r="H117" s="78">
        <f t="shared" si="9"/>
        <v>0</v>
      </c>
      <c r="I117" s="79">
        <f t="shared" si="10"/>
        <v>942.96</v>
      </c>
      <c r="J117" s="79">
        <f t="shared" si="11"/>
        <v>0</v>
      </c>
      <c r="K117" s="79">
        <f t="shared" si="12"/>
        <v>0</v>
      </c>
      <c r="L117" s="79">
        <f t="shared" si="8"/>
        <v>0</v>
      </c>
    </row>
    <row r="118" spans="1:12" s="75" customFormat="1" ht="12">
      <c r="A118" s="91" t="s">
        <v>286</v>
      </c>
      <c r="B118" s="107" t="s">
        <v>157</v>
      </c>
      <c r="C118" s="83"/>
      <c r="D118" s="93">
        <v>0</v>
      </c>
      <c r="E118" s="97"/>
      <c r="F118" s="81"/>
      <c r="G118" s="82"/>
      <c r="H118" s="78">
        <f t="shared" si="9"/>
        <v>0</v>
      </c>
      <c r="I118" s="79">
        <f t="shared" si="10"/>
        <v>0</v>
      </c>
      <c r="J118" s="79">
        <f t="shared" si="11"/>
        <v>0</v>
      </c>
      <c r="K118" s="79">
        <f t="shared" si="12"/>
        <v>0</v>
      </c>
      <c r="L118" s="79">
        <f t="shared" si="8"/>
        <v>0</v>
      </c>
    </row>
    <row r="119" spans="1:12" s="75" customFormat="1" ht="24">
      <c r="A119" s="89" t="s">
        <v>287</v>
      </c>
      <c r="B119" s="103" t="s">
        <v>158</v>
      </c>
      <c r="C119" s="83" t="s">
        <v>355</v>
      </c>
      <c r="D119" s="96">
        <v>35.02</v>
      </c>
      <c r="E119" s="101">
        <v>6</v>
      </c>
      <c r="F119" s="81"/>
      <c r="G119" s="82"/>
      <c r="H119" s="78">
        <f t="shared" si="9"/>
        <v>0</v>
      </c>
      <c r="I119" s="79">
        <f t="shared" si="10"/>
        <v>210.12</v>
      </c>
      <c r="J119" s="79">
        <f t="shared" si="11"/>
        <v>0</v>
      </c>
      <c r="K119" s="79">
        <f t="shared" si="12"/>
        <v>0</v>
      </c>
      <c r="L119" s="79">
        <f t="shared" si="8"/>
        <v>0</v>
      </c>
    </row>
    <row r="120" spans="1:12" s="75" customFormat="1" ht="24">
      <c r="A120" s="89" t="s">
        <v>288</v>
      </c>
      <c r="B120" s="95" t="s">
        <v>135</v>
      </c>
      <c r="C120" s="83" t="s">
        <v>353</v>
      </c>
      <c r="D120" s="96">
        <v>52.32</v>
      </c>
      <c r="E120" s="97">
        <v>14</v>
      </c>
      <c r="F120" s="81"/>
      <c r="G120" s="82"/>
      <c r="H120" s="78">
        <f t="shared" si="9"/>
        <v>0</v>
      </c>
      <c r="I120" s="79">
        <f t="shared" si="10"/>
        <v>732.48</v>
      </c>
      <c r="J120" s="79">
        <f t="shared" si="11"/>
        <v>0</v>
      </c>
      <c r="K120" s="79">
        <f t="shared" si="12"/>
        <v>0</v>
      </c>
      <c r="L120" s="79">
        <f t="shared" si="8"/>
        <v>0</v>
      </c>
    </row>
    <row r="121" spans="1:12" s="75" customFormat="1" ht="24">
      <c r="A121" s="89" t="s">
        <v>289</v>
      </c>
      <c r="B121" s="95" t="s">
        <v>137</v>
      </c>
      <c r="C121" s="83" t="s">
        <v>353</v>
      </c>
      <c r="D121" s="96">
        <v>119.38</v>
      </c>
      <c r="E121" s="97">
        <v>4</v>
      </c>
      <c r="F121" s="81"/>
      <c r="G121" s="82"/>
      <c r="H121" s="78">
        <f t="shared" si="9"/>
        <v>0</v>
      </c>
      <c r="I121" s="79">
        <f t="shared" si="10"/>
        <v>477.52</v>
      </c>
      <c r="J121" s="79">
        <f t="shared" si="11"/>
        <v>0</v>
      </c>
      <c r="K121" s="79">
        <f t="shared" si="12"/>
        <v>0</v>
      </c>
      <c r="L121" s="79">
        <f t="shared" si="8"/>
        <v>0</v>
      </c>
    </row>
    <row r="122" spans="1:12" s="75" customFormat="1" ht="12">
      <c r="A122" s="91" t="s">
        <v>290</v>
      </c>
      <c r="B122" s="92" t="s">
        <v>162</v>
      </c>
      <c r="C122" s="83"/>
      <c r="D122" s="104">
        <v>0</v>
      </c>
      <c r="E122" s="101"/>
      <c r="F122" s="81"/>
      <c r="G122" s="82"/>
      <c r="H122" s="78">
        <f t="shared" si="9"/>
        <v>0</v>
      </c>
      <c r="I122" s="79">
        <f t="shared" si="10"/>
        <v>0</v>
      </c>
      <c r="J122" s="79">
        <f t="shared" si="11"/>
        <v>0</v>
      </c>
      <c r="K122" s="79">
        <f t="shared" si="12"/>
        <v>0</v>
      </c>
      <c r="L122" s="79">
        <f t="shared" si="8"/>
        <v>0</v>
      </c>
    </row>
    <row r="123" spans="1:12" s="75" customFormat="1" ht="24">
      <c r="A123" s="89" t="s">
        <v>291</v>
      </c>
      <c r="B123" s="103" t="s">
        <v>119</v>
      </c>
      <c r="C123" s="83" t="s">
        <v>355</v>
      </c>
      <c r="D123" s="96">
        <v>35.02</v>
      </c>
      <c r="E123" s="101">
        <v>4.48</v>
      </c>
      <c r="F123" s="81"/>
      <c r="G123" s="82"/>
      <c r="H123" s="78">
        <f t="shared" si="9"/>
        <v>0</v>
      </c>
      <c r="I123" s="79">
        <f aca="true" t="shared" si="13" ref="I123:I146">E123*D123</f>
        <v>156.88960000000003</v>
      </c>
      <c r="J123" s="79">
        <f aca="true" t="shared" si="14" ref="J123:J146">F123*D123</f>
        <v>0</v>
      </c>
      <c r="K123" s="79">
        <f aca="true" t="shared" si="15" ref="K123:K146">D123*G123</f>
        <v>0</v>
      </c>
      <c r="L123" s="79">
        <f>K123+J123</f>
        <v>0</v>
      </c>
    </row>
    <row r="124" spans="1:12" s="75" customFormat="1" ht="24">
      <c r="A124" s="89" t="s">
        <v>292</v>
      </c>
      <c r="B124" s="102" t="s">
        <v>163</v>
      </c>
      <c r="C124" s="83" t="s">
        <v>353</v>
      </c>
      <c r="D124" s="96">
        <v>94.86</v>
      </c>
      <c r="E124" s="101">
        <v>22.4</v>
      </c>
      <c r="F124" s="81"/>
      <c r="G124" s="82"/>
      <c r="H124" s="78">
        <f t="shared" si="9"/>
        <v>0</v>
      </c>
      <c r="I124" s="79">
        <f t="shared" si="13"/>
        <v>2124.864</v>
      </c>
      <c r="J124" s="79">
        <f t="shared" si="14"/>
        <v>0</v>
      </c>
      <c r="K124" s="79">
        <f t="shared" si="15"/>
        <v>0</v>
      </c>
      <c r="L124" s="79">
        <f t="shared" si="8"/>
        <v>0</v>
      </c>
    </row>
    <row r="125" spans="1:12" s="75" customFormat="1" ht="24">
      <c r="A125" s="89" t="s">
        <v>293</v>
      </c>
      <c r="B125" s="95" t="s">
        <v>135</v>
      </c>
      <c r="C125" s="83" t="s">
        <v>353</v>
      </c>
      <c r="D125" s="96">
        <v>52.32</v>
      </c>
      <c r="E125" s="101">
        <v>84</v>
      </c>
      <c r="F125" s="81"/>
      <c r="G125" s="82"/>
      <c r="H125" s="78">
        <f t="shared" si="9"/>
        <v>0</v>
      </c>
      <c r="I125" s="79">
        <f t="shared" si="13"/>
        <v>4394.88</v>
      </c>
      <c r="J125" s="79">
        <f t="shared" si="14"/>
        <v>0</v>
      </c>
      <c r="K125" s="79">
        <f t="shared" si="15"/>
        <v>0</v>
      </c>
      <c r="L125" s="79">
        <f aca="true" t="shared" si="16" ref="L125:L179">K125+J125</f>
        <v>0</v>
      </c>
    </row>
    <row r="126" spans="1:12" s="75" customFormat="1" ht="48">
      <c r="A126" s="89" t="s">
        <v>294</v>
      </c>
      <c r="B126" s="95" t="s">
        <v>126</v>
      </c>
      <c r="C126" s="83" t="s">
        <v>358</v>
      </c>
      <c r="D126" s="96">
        <v>2744.59</v>
      </c>
      <c r="E126" s="101">
        <v>2.72</v>
      </c>
      <c r="F126" s="81"/>
      <c r="G126" s="82"/>
      <c r="H126" s="78">
        <f t="shared" si="9"/>
        <v>0</v>
      </c>
      <c r="I126" s="79">
        <f t="shared" si="13"/>
        <v>7465.284800000001</v>
      </c>
      <c r="J126" s="79">
        <f t="shared" si="14"/>
        <v>0</v>
      </c>
      <c r="K126" s="79">
        <f t="shared" si="15"/>
        <v>0</v>
      </c>
      <c r="L126" s="79">
        <f t="shared" si="16"/>
        <v>0</v>
      </c>
    </row>
    <row r="127" spans="1:12" s="75" customFormat="1" ht="24">
      <c r="A127" s="89" t="s">
        <v>295</v>
      </c>
      <c r="B127" s="95" t="s">
        <v>121</v>
      </c>
      <c r="C127" s="83" t="s">
        <v>353</v>
      </c>
      <c r="D127" s="96">
        <v>9.38</v>
      </c>
      <c r="E127" s="97">
        <v>168</v>
      </c>
      <c r="F127" s="81"/>
      <c r="G127" s="82"/>
      <c r="H127" s="78">
        <f t="shared" si="9"/>
        <v>0</v>
      </c>
      <c r="I127" s="79">
        <f t="shared" si="13"/>
        <v>1575.8400000000001</v>
      </c>
      <c r="J127" s="79">
        <f t="shared" si="14"/>
        <v>0</v>
      </c>
      <c r="K127" s="79">
        <f t="shared" si="15"/>
        <v>0</v>
      </c>
      <c r="L127" s="79">
        <f t="shared" si="16"/>
        <v>0</v>
      </c>
    </row>
    <row r="128" spans="1:12" s="75" customFormat="1" ht="24">
      <c r="A128" s="89" t="s">
        <v>296</v>
      </c>
      <c r="B128" s="95" t="s">
        <v>116</v>
      </c>
      <c r="C128" s="83" t="s">
        <v>353</v>
      </c>
      <c r="D128" s="96">
        <v>40.36</v>
      </c>
      <c r="E128" s="97">
        <v>168</v>
      </c>
      <c r="F128" s="81"/>
      <c r="G128" s="82"/>
      <c r="H128" s="78">
        <f t="shared" si="9"/>
        <v>0</v>
      </c>
      <c r="I128" s="79">
        <f t="shared" si="13"/>
        <v>6780.48</v>
      </c>
      <c r="J128" s="79">
        <f t="shared" si="14"/>
        <v>0</v>
      </c>
      <c r="K128" s="79">
        <f t="shared" si="15"/>
        <v>0</v>
      </c>
      <c r="L128" s="79">
        <f t="shared" si="16"/>
        <v>0</v>
      </c>
    </row>
    <row r="129" spans="1:12" s="75" customFormat="1" ht="24">
      <c r="A129" s="89" t="s">
        <v>297</v>
      </c>
      <c r="B129" s="95" t="s">
        <v>137</v>
      </c>
      <c r="C129" s="83" t="s">
        <v>353</v>
      </c>
      <c r="D129" s="96">
        <v>119.38</v>
      </c>
      <c r="E129" s="97">
        <v>50</v>
      </c>
      <c r="F129" s="81"/>
      <c r="G129" s="82"/>
      <c r="H129" s="78">
        <f t="shared" si="9"/>
        <v>0</v>
      </c>
      <c r="I129" s="79">
        <f t="shared" si="13"/>
        <v>5969</v>
      </c>
      <c r="J129" s="79">
        <f t="shared" si="14"/>
        <v>0</v>
      </c>
      <c r="K129" s="79">
        <f t="shared" si="15"/>
        <v>0</v>
      </c>
      <c r="L129" s="79">
        <f t="shared" si="16"/>
        <v>0</v>
      </c>
    </row>
    <row r="130" spans="1:12" s="75" customFormat="1" ht="24">
      <c r="A130" s="89" t="s">
        <v>298</v>
      </c>
      <c r="B130" s="95" t="s">
        <v>139</v>
      </c>
      <c r="C130" s="83" t="s">
        <v>353</v>
      </c>
      <c r="D130" s="96">
        <v>46.36</v>
      </c>
      <c r="E130" s="97">
        <v>50</v>
      </c>
      <c r="F130" s="81"/>
      <c r="G130" s="82"/>
      <c r="H130" s="78">
        <f t="shared" si="9"/>
        <v>0</v>
      </c>
      <c r="I130" s="79">
        <f t="shared" si="13"/>
        <v>2318</v>
      </c>
      <c r="J130" s="79">
        <f t="shared" si="14"/>
        <v>0</v>
      </c>
      <c r="K130" s="79">
        <f t="shared" si="15"/>
        <v>0</v>
      </c>
      <c r="L130" s="79">
        <f t="shared" si="16"/>
        <v>0</v>
      </c>
    </row>
    <row r="131" spans="1:12" s="75" customFormat="1" ht="36">
      <c r="A131" s="89" t="s">
        <v>299</v>
      </c>
      <c r="B131" s="95" t="s">
        <v>164</v>
      </c>
      <c r="C131" s="83" t="s">
        <v>353</v>
      </c>
      <c r="D131" s="96">
        <v>76.5</v>
      </c>
      <c r="E131" s="97">
        <v>50</v>
      </c>
      <c r="F131" s="81"/>
      <c r="G131" s="82"/>
      <c r="H131" s="78">
        <f t="shared" si="9"/>
        <v>0</v>
      </c>
      <c r="I131" s="79">
        <f t="shared" si="13"/>
        <v>3825</v>
      </c>
      <c r="J131" s="79">
        <f t="shared" si="14"/>
        <v>0</v>
      </c>
      <c r="K131" s="79">
        <f t="shared" si="15"/>
        <v>0</v>
      </c>
      <c r="L131" s="79">
        <f t="shared" si="16"/>
        <v>0</v>
      </c>
    </row>
    <row r="132" spans="1:12" s="75" customFormat="1" ht="36">
      <c r="A132" s="89" t="s">
        <v>300</v>
      </c>
      <c r="B132" s="95" t="s">
        <v>141</v>
      </c>
      <c r="C132" s="83" t="s">
        <v>356</v>
      </c>
      <c r="D132" s="96">
        <v>118.38</v>
      </c>
      <c r="E132" s="96">
        <v>10</v>
      </c>
      <c r="F132" s="81"/>
      <c r="G132" s="82"/>
      <c r="H132" s="78">
        <f t="shared" si="9"/>
        <v>0</v>
      </c>
      <c r="I132" s="79">
        <f t="shared" si="13"/>
        <v>1183.8</v>
      </c>
      <c r="J132" s="79">
        <f t="shared" si="14"/>
        <v>0</v>
      </c>
      <c r="K132" s="79">
        <f t="shared" si="15"/>
        <v>0</v>
      </c>
      <c r="L132" s="79">
        <f t="shared" si="16"/>
        <v>0</v>
      </c>
    </row>
    <row r="133" spans="1:12" s="75" customFormat="1" ht="48">
      <c r="A133" s="89" t="s">
        <v>301</v>
      </c>
      <c r="B133" s="95" t="s">
        <v>142</v>
      </c>
      <c r="C133" s="83" t="s">
        <v>360</v>
      </c>
      <c r="D133" s="96">
        <v>100.9</v>
      </c>
      <c r="E133" s="96">
        <v>6</v>
      </c>
      <c r="F133" s="81"/>
      <c r="G133" s="82"/>
      <c r="H133" s="78">
        <f t="shared" si="9"/>
        <v>0</v>
      </c>
      <c r="I133" s="79">
        <f t="shared" si="13"/>
        <v>605.4000000000001</v>
      </c>
      <c r="J133" s="79">
        <f t="shared" si="14"/>
        <v>0</v>
      </c>
      <c r="K133" s="79">
        <f t="shared" si="15"/>
        <v>0</v>
      </c>
      <c r="L133" s="79">
        <f t="shared" si="16"/>
        <v>0</v>
      </c>
    </row>
    <row r="134" spans="1:12" s="75" customFormat="1" ht="48">
      <c r="A134" s="89" t="s">
        <v>302</v>
      </c>
      <c r="B134" s="95" t="s">
        <v>143</v>
      </c>
      <c r="C134" s="83" t="s">
        <v>359</v>
      </c>
      <c r="D134" s="96">
        <v>201.52</v>
      </c>
      <c r="E134" s="96">
        <v>10</v>
      </c>
      <c r="F134" s="81"/>
      <c r="G134" s="82"/>
      <c r="H134" s="78">
        <f t="shared" si="9"/>
        <v>0</v>
      </c>
      <c r="I134" s="79">
        <f t="shared" si="13"/>
        <v>2015.2</v>
      </c>
      <c r="J134" s="79">
        <f t="shared" si="14"/>
        <v>0</v>
      </c>
      <c r="K134" s="79">
        <f t="shared" si="15"/>
        <v>0</v>
      </c>
      <c r="L134" s="79">
        <f t="shared" si="16"/>
        <v>0</v>
      </c>
    </row>
    <row r="135" spans="1:12" s="75" customFormat="1" ht="36">
      <c r="A135" s="89" t="s">
        <v>303</v>
      </c>
      <c r="B135" s="95" t="s">
        <v>144</v>
      </c>
      <c r="C135" s="83" t="s">
        <v>356</v>
      </c>
      <c r="D135" s="96">
        <v>17.5</v>
      </c>
      <c r="E135" s="96">
        <v>6</v>
      </c>
      <c r="F135" s="81"/>
      <c r="G135" s="82"/>
      <c r="H135" s="78">
        <f t="shared" si="9"/>
        <v>0</v>
      </c>
      <c r="I135" s="79">
        <f t="shared" si="13"/>
        <v>105</v>
      </c>
      <c r="J135" s="79">
        <f t="shared" si="14"/>
        <v>0</v>
      </c>
      <c r="K135" s="79">
        <f t="shared" si="15"/>
        <v>0</v>
      </c>
      <c r="L135" s="79">
        <f t="shared" si="16"/>
        <v>0</v>
      </c>
    </row>
    <row r="136" spans="1:12" s="75" customFormat="1" ht="36">
      <c r="A136" s="89" t="s">
        <v>304</v>
      </c>
      <c r="B136" s="95" t="s">
        <v>145</v>
      </c>
      <c r="C136" s="83" t="s">
        <v>357</v>
      </c>
      <c r="D136" s="96">
        <v>13.74</v>
      </c>
      <c r="E136" s="96">
        <v>100</v>
      </c>
      <c r="F136" s="81"/>
      <c r="G136" s="82"/>
      <c r="H136" s="78">
        <f t="shared" si="9"/>
        <v>0</v>
      </c>
      <c r="I136" s="79">
        <f t="shared" si="13"/>
        <v>1374</v>
      </c>
      <c r="J136" s="79">
        <f t="shared" si="14"/>
        <v>0</v>
      </c>
      <c r="K136" s="79">
        <f t="shared" si="15"/>
        <v>0</v>
      </c>
      <c r="L136" s="79">
        <f t="shared" si="16"/>
        <v>0</v>
      </c>
    </row>
    <row r="137" spans="1:12" s="75" customFormat="1" ht="36">
      <c r="A137" s="89" t="s">
        <v>305</v>
      </c>
      <c r="B137" s="95" t="s">
        <v>146</v>
      </c>
      <c r="C137" s="83" t="s">
        <v>357</v>
      </c>
      <c r="D137" s="96">
        <v>25.17</v>
      </c>
      <c r="E137" s="96">
        <v>30</v>
      </c>
      <c r="F137" s="81"/>
      <c r="G137" s="82"/>
      <c r="H137" s="78">
        <f t="shared" si="9"/>
        <v>0</v>
      </c>
      <c r="I137" s="79">
        <f t="shared" si="13"/>
        <v>755.1</v>
      </c>
      <c r="J137" s="79">
        <f t="shared" si="14"/>
        <v>0</v>
      </c>
      <c r="K137" s="79">
        <f t="shared" si="15"/>
        <v>0</v>
      </c>
      <c r="L137" s="79">
        <f t="shared" si="16"/>
        <v>0</v>
      </c>
    </row>
    <row r="138" spans="1:12" s="75" customFormat="1" ht="48">
      <c r="A138" s="89" t="s">
        <v>306</v>
      </c>
      <c r="B138" s="102" t="s">
        <v>147</v>
      </c>
      <c r="C138" s="83" t="s">
        <v>357</v>
      </c>
      <c r="D138" s="96">
        <v>33.7</v>
      </c>
      <c r="E138" s="96">
        <v>40</v>
      </c>
      <c r="F138" s="81"/>
      <c r="G138" s="82"/>
      <c r="H138" s="78">
        <f aca="true" t="shared" si="17" ref="H138:H179">G138+F138</f>
        <v>0</v>
      </c>
      <c r="I138" s="79">
        <f t="shared" si="13"/>
        <v>1348</v>
      </c>
      <c r="J138" s="79">
        <f t="shared" si="14"/>
        <v>0</v>
      </c>
      <c r="K138" s="79">
        <f t="shared" si="15"/>
        <v>0</v>
      </c>
      <c r="L138" s="79">
        <f t="shared" si="16"/>
        <v>0</v>
      </c>
    </row>
    <row r="139" spans="1:12" s="75" customFormat="1" ht="36">
      <c r="A139" s="89" t="s">
        <v>307</v>
      </c>
      <c r="B139" s="95" t="s">
        <v>148</v>
      </c>
      <c r="C139" s="83" t="s">
        <v>356</v>
      </c>
      <c r="D139" s="96">
        <v>69.37</v>
      </c>
      <c r="E139" s="96">
        <v>12</v>
      </c>
      <c r="F139" s="81"/>
      <c r="G139" s="82"/>
      <c r="H139" s="78">
        <f t="shared" si="17"/>
        <v>0</v>
      </c>
      <c r="I139" s="79">
        <f t="shared" si="13"/>
        <v>832.44</v>
      </c>
      <c r="J139" s="79">
        <f t="shared" si="14"/>
        <v>0</v>
      </c>
      <c r="K139" s="79">
        <f t="shared" si="15"/>
        <v>0</v>
      </c>
      <c r="L139" s="79">
        <f t="shared" si="16"/>
        <v>0</v>
      </c>
    </row>
    <row r="140" spans="1:12" s="75" customFormat="1" ht="36">
      <c r="A140" s="89" t="s">
        <v>308</v>
      </c>
      <c r="B140" s="95" t="s">
        <v>160</v>
      </c>
      <c r="C140" s="83" t="s">
        <v>356</v>
      </c>
      <c r="D140" s="96">
        <v>90.03</v>
      </c>
      <c r="E140" s="96">
        <v>4</v>
      </c>
      <c r="F140" s="81"/>
      <c r="G140" s="82"/>
      <c r="H140" s="78">
        <f t="shared" si="17"/>
        <v>0</v>
      </c>
      <c r="I140" s="79">
        <f t="shared" si="13"/>
        <v>360.12</v>
      </c>
      <c r="J140" s="79">
        <f t="shared" si="14"/>
        <v>0</v>
      </c>
      <c r="K140" s="79">
        <f t="shared" si="15"/>
        <v>0</v>
      </c>
      <c r="L140" s="79">
        <f t="shared" si="16"/>
        <v>0</v>
      </c>
    </row>
    <row r="141" spans="1:12" s="75" customFormat="1" ht="36">
      <c r="A141" s="89" t="s">
        <v>309</v>
      </c>
      <c r="B141" s="95" t="s">
        <v>150</v>
      </c>
      <c r="C141" s="83" t="s">
        <v>356</v>
      </c>
      <c r="D141" s="96">
        <v>94.92</v>
      </c>
      <c r="E141" s="96">
        <v>4</v>
      </c>
      <c r="F141" s="81"/>
      <c r="G141" s="82"/>
      <c r="H141" s="78">
        <f t="shared" si="17"/>
        <v>0</v>
      </c>
      <c r="I141" s="79">
        <f t="shared" si="13"/>
        <v>379.68</v>
      </c>
      <c r="J141" s="79">
        <f t="shared" si="14"/>
        <v>0</v>
      </c>
      <c r="K141" s="79">
        <f t="shared" si="15"/>
        <v>0</v>
      </c>
      <c r="L141" s="79">
        <f t="shared" si="16"/>
        <v>0</v>
      </c>
    </row>
    <row r="142" spans="1:12" s="75" customFormat="1" ht="36">
      <c r="A142" s="89" t="s">
        <v>310</v>
      </c>
      <c r="B142" s="102" t="s">
        <v>151</v>
      </c>
      <c r="C142" s="83" t="s">
        <v>356</v>
      </c>
      <c r="D142" s="96">
        <v>100.88</v>
      </c>
      <c r="E142" s="96">
        <v>4</v>
      </c>
      <c r="F142" s="81"/>
      <c r="G142" s="82"/>
      <c r="H142" s="78">
        <f t="shared" si="17"/>
        <v>0</v>
      </c>
      <c r="I142" s="79">
        <f t="shared" si="13"/>
        <v>403.52</v>
      </c>
      <c r="J142" s="79">
        <f t="shared" si="14"/>
        <v>0</v>
      </c>
      <c r="K142" s="79">
        <f t="shared" si="15"/>
        <v>0</v>
      </c>
      <c r="L142" s="79">
        <f t="shared" si="16"/>
        <v>0</v>
      </c>
    </row>
    <row r="143" spans="1:12" s="75" customFormat="1" ht="36">
      <c r="A143" s="89" t="s">
        <v>311</v>
      </c>
      <c r="B143" s="95" t="s">
        <v>152</v>
      </c>
      <c r="C143" s="83" t="s">
        <v>356</v>
      </c>
      <c r="D143" s="96">
        <v>134.22</v>
      </c>
      <c r="E143" s="96">
        <v>4</v>
      </c>
      <c r="F143" s="81"/>
      <c r="G143" s="82"/>
      <c r="H143" s="78">
        <f t="shared" si="17"/>
        <v>0</v>
      </c>
      <c r="I143" s="79">
        <f t="shared" si="13"/>
        <v>536.88</v>
      </c>
      <c r="J143" s="79">
        <f t="shared" si="14"/>
        <v>0</v>
      </c>
      <c r="K143" s="79">
        <f t="shared" si="15"/>
        <v>0</v>
      </c>
      <c r="L143" s="79">
        <f t="shared" si="16"/>
        <v>0</v>
      </c>
    </row>
    <row r="144" spans="1:12" s="75" customFormat="1" ht="48">
      <c r="A144" s="89" t="s">
        <v>312</v>
      </c>
      <c r="B144" s="95" t="s">
        <v>153</v>
      </c>
      <c r="C144" s="83" t="s">
        <v>356</v>
      </c>
      <c r="D144" s="96">
        <v>311.79</v>
      </c>
      <c r="E144" s="96">
        <v>4</v>
      </c>
      <c r="F144" s="81"/>
      <c r="G144" s="82"/>
      <c r="H144" s="78">
        <f t="shared" si="17"/>
        <v>0</v>
      </c>
      <c r="I144" s="79">
        <f t="shared" si="13"/>
        <v>1247.16</v>
      </c>
      <c r="J144" s="79">
        <f t="shared" si="14"/>
        <v>0</v>
      </c>
      <c r="K144" s="79">
        <f t="shared" si="15"/>
        <v>0</v>
      </c>
      <c r="L144" s="79">
        <f t="shared" si="16"/>
        <v>0</v>
      </c>
    </row>
    <row r="145" spans="1:12" s="75" customFormat="1" ht="36">
      <c r="A145" s="89" t="s">
        <v>313</v>
      </c>
      <c r="B145" s="102" t="s">
        <v>154</v>
      </c>
      <c r="C145" s="83" t="s">
        <v>356</v>
      </c>
      <c r="D145" s="96">
        <v>415.4</v>
      </c>
      <c r="E145" s="96">
        <v>4</v>
      </c>
      <c r="F145" s="81"/>
      <c r="G145" s="82"/>
      <c r="H145" s="78">
        <f t="shared" si="17"/>
        <v>0</v>
      </c>
      <c r="I145" s="79">
        <f t="shared" si="13"/>
        <v>1661.6</v>
      </c>
      <c r="J145" s="79">
        <f t="shared" si="14"/>
        <v>0</v>
      </c>
      <c r="K145" s="79">
        <f t="shared" si="15"/>
        <v>0</v>
      </c>
      <c r="L145" s="79">
        <f t="shared" si="16"/>
        <v>0</v>
      </c>
    </row>
    <row r="146" spans="1:12" s="75" customFormat="1" ht="36">
      <c r="A146" s="89" t="s">
        <v>314</v>
      </c>
      <c r="B146" s="95" t="s">
        <v>155</v>
      </c>
      <c r="C146" s="83" t="s">
        <v>356</v>
      </c>
      <c r="D146" s="96">
        <v>87.52</v>
      </c>
      <c r="E146" s="96">
        <v>2</v>
      </c>
      <c r="F146" s="81"/>
      <c r="G146" s="82"/>
      <c r="H146" s="78">
        <f t="shared" si="17"/>
        <v>0</v>
      </c>
      <c r="I146" s="79">
        <f t="shared" si="13"/>
        <v>175.04</v>
      </c>
      <c r="J146" s="79">
        <f t="shared" si="14"/>
        <v>0</v>
      </c>
      <c r="K146" s="79">
        <f t="shared" si="15"/>
        <v>0</v>
      </c>
      <c r="L146" s="79">
        <f t="shared" si="16"/>
        <v>0</v>
      </c>
    </row>
    <row r="147" spans="1:12" s="75" customFormat="1" ht="12">
      <c r="A147" s="106" t="s">
        <v>315</v>
      </c>
      <c r="B147" s="107" t="s">
        <v>165</v>
      </c>
      <c r="C147" s="83"/>
      <c r="D147" s="108">
        <v>0</v>
      </c>
      <c r="E147" s="109"/>
      <c r="F147" s="81"/>
      <c r="G147" s="82"/>
      <c r="H147" s="78">
        <f t="shared" si="17"/>
        <v>0</v>
      </c>
      <c r="I147" s="79">
        <f aca="true" t="shared" si="18" ref="I147:I179">ROUNDUP((E147*D147),2)</f>
        <v>0</v>
      </c>
      <c r="J147" s="79">
        <f aca="true" t="shared" si="19" ref="J147:J179">ROUNDUP((F147*D147),2)</f>
        <v>0</v>
      </c>
      <c r="K147" s="79">
        <f aca="true" t="shared" si="20" ref="K147:K179">ROUNDUP((D147*G147),2)</f>
        <v>0</v>
      </c>
      <c r="L147" s="79">
        <f t="shared" si="16"/>
        <v>0</v>
      </c>
    </row>
    <row r="148" spans="1:14" s="75" customFormat="1" ht="24">
      <c r="A148" s="110" t="s">
        <v>316</v>
      </c>
      <c r="B148" s="95" t="s">
        <v>166</v>
      </c>
      <c r="C148" s="83" t="s">
        <v>353</v>
      </c>
      <c r="D148" s="104">
        <v>0.93</v>
      </c>
      <c r="E148" s="105">
        <v>7350</v>
      </c>
      <c r="F148" s="81"/>
      <c r="G148" s="82">
        <v>1141.83</v>
      </c>
      <c r="H148" s="78">
        <f t="shared" si="17"/>
        <v>1141.83</v>
      </c>
      <c r="I148" s="79">
        <f t="shared" si="18"/>
        <v>6835.5</v>
      </c>
      <c r="J148" s="79">
        <f t="shared" si="19"/>
        <v>0</v>
      </c>
      <c r="K148" s="79">
        <f t="shared" si="20"/>
        <v>1061.91</v>
      </c>
      <c r="L148" s="79">
        <f t="shared" si="16"/>
        <v>1061.91</v>
      </c>
      <c r="M148" s="75">
        <v>1069.5</v>
      </c>
      <c r="N148" s="75">
        <f>M148-7.59</f>
        <v>1061.91</v>
      </c>
    </row>
    <row r="149" spans="1:13" s="75" customFormat="1" ht="24">
      <c r="A149" s="110" t="s">
        <v>317</v>
      </c>
      <c r="B149" s="95" t="s">
        <v>167</v>
      </c>
      <c r="C149" s="83" t="s">
        <v>355</v>
      </c>
      <c r="D149" s="104">
        <v>111.12</v>
      </c>
      <c r="E149" s="105">
        <v>380</v>
      </c>
      <c r="F149" s="81"/>
      <c r="G149" s="82">
        <v>295.26</v>
      </c>
      <c r="H149" s="78">
        <f t="shared" si="17"/>
        <v>295.26</v>
      </c>
      <c r="I149" s="79">
        <f t="shared" si="18"/>
        <v>42225.6</v>
      </c>
      <c r="J149" s="79">
        <f t="shared" si="19"/>
        <v>0</v>
      </c>
      <c r="K149" s="79">
        <f t="shared" si="20"/>
        <v>32809.3</v>
      </c>
      <c r="L149" s="79">
        <f t="shared" si="16"/>
        <v>32809.3</v>
      </c>
      <c r="M149" s="75">
        <v>0.49</v>
      </c>
    </row>
    <row r="150" spans="1:12" s="75" customFormat="1" ht="24">
      <c r="A150" s="110" t="s">
        <v>318</v>
      </c>
      <c r="B150" s="111" t="s">
        <v>168</v>
      </c>
      <c r="C150" s="83" t="s">
        <v>353</v>
      </c>
      <c r="D150" s="104">
        <v>38.82</v>
      </c>
      <c r="E150" s="105">
        <v>7600</v>
      </c>
      <c r="F150" s="81"/>
      <c r="G150" s="82"/>
      <c r="H150" s="78">
        <f t="shared" si="17"/>
        <v>0</v>
      </c>
      <c r="I150" s="79">
        <f t="shared" si="18"/>
        <v>295032</v>
      </c>
      <c r="J150" s="79">
        <f t="shared" si="19"/>
        <v>0</v>
      </c>
      <c r="K150" s="79">
        <f t="shared" si="20"/>
        <v>0</v>
      </c>
      <c r="L150" s="79">
        <f t="shared" si="16"/>
        <v>0</v>
      </c>
    </row>
    <row r="151" spans="1:12" s="75" customFormat="1" ht="36">
      <c r="A151" s="110" t="s">
        <v>319</v>
      </c>
      <c r="B151" s="95" t="s">
        <v>169</v>
      </c>
      <c r="C151" s="83" t="s">
        <v>353</v>
      </c>
      <c r="D151" s="104">
        <v>97.78</v>
      </c>
      <c r="E151" s="105">
        <v>7600</v>
      </c>
      <c r="F151" s="81"/>
      <c r="G151" s="82"/>
      <c r="H151" s="78">
        <f t="shared" si="17"/>
        <v>0</v>
      </c>
      <c r="I151" s="79">
        <f t="shared" si="18"/>
        <v>743128</v>
      </c>
      <c r="J151" s="79">
        <f t="shared" si="19"/>
        <v>0</v>
      </c>
      <c r="K151" s="79">
        <f t="shared" si="20"/>
        <v>0</v>
      </c>
      <c r="L151" s="79">
        <f t="shared" si="16"/>
        <v>0</v>
      </c>
    </row>
    <row r="152" spans="1:12" s="75" customFormat="1" ht="48">
      <c r="A152" s="110" t="s">
        <v>320</v>
      </c>
      <c r="B152" s="95" t="s">
        <v>170</v>
      </c>
      <c r="C152" s="83" t="s">
        <v>361</v>
      </c>
      <c r="D152" s="97">
        <v>4610.14</v>
      </c>
      <c r="E152" s="97">
        <v>1</v>
      </c>
      <c r="F152" s="81"/>
      <c r="G152" s="82"/>
      <c r="H152" s="78">
        <f t="shared" si="17"/>
        <v>0</v>
      </c>
      <c r="I152" s="79">
        <f t="shared" si="18"/>
        <v>4610.14</v>
      </c>
      <c r="J152" s="79">
        <f t="shared" si="19"/>
        <v>0</v>
      </c>
      <c r="K152" s="79">
        <f t="shared" si="20"/>
        <v>0</v>
      </c>
      <c r="L152" s="79">
        <f t="shared" si="16"/>
        <v>0</v>
      </c>
    </row>
    <row r="153" spans="1:12" s="75" customFormat="1" ht="12">
      <c r="A153" s="106" t="s">
        <v>321</v>
      </c>
      <c r="B153" s="107" t="s">
        <v>171</v>
      </c>
      <c r="C153" s="83"/>
      <c r="D153" s="108">
        <v>0</v>
      </c>
      <c r="E153" s="109"/>
      <c r="F153" s="81"/>
      <c r="G153" s="82"/>
      <c r="H153" s="78">
        <f t="shared" si="17"/>
        <v>0</v>
      </c>
      <c r="I153" s="79">
        <f t="shared" si="18"/>
        <v>0</v>
      </c>
      <c r="J153" s="79">
        <f t="shared" si="19"/>
        <v>0</v>
      </c>
      <c r="K153" s="79">
        <f t="shared" si="20"/>
        <v>0</v>
      </c>
      <c r="L153" s="79">
        <f t="shared" si="16"/>
        <v>0</v>
      </c>
    </row>
    <row r="154" spans="1:12" s="75" customFormat="1" ht="36">
      <c r="A154" s="89" t="s">
        <v>322</v>
      </c>
      <c r="B154" s="112" t="s">
        <v>172</v>
      </c>
      <c r="C154" s="83" t="s">
        <v>17</v>
      </c>
      <c r="D154" s="113">
        <v>6.54</v>
      </c>
      <c r="E154" s="113">
        <v>100</v>
      </c>
      <c r="F154" s="81"/>
      <c r="G154" s="82"/>
      <c r="H154" s="78">
        <f t="shared" si="17"/>
        <v>0</v>
      </c>
      <c r="I154" s="79">
        <f t="shared" si="18"/>
        <v>654</v>
      </c>
      <c r="J154" s="79">
        <f t="shared" si="19"/>
        <v>0</v>
      </c>
      <c r="K154" s="79">
        <f t="shared" si="20"/>
        <v>0</v>
      </c>
      <c r="L154" s="79">
        <f t="shared" si="16"/>
        <v>0</v>
      </c>
    </row>
    <row r="155" spans="1:12" s="75" customFormat="1" ht="36">
      <c r="A155" s="89" t="s">
        <v>323</v>
      </c>
      <c r="B155" s="112" t="s">
        <v>173</v>
      </c>
      <c r="C155" s="83" t="s">
        <v>17</v>
      </c>
      <c r="D155" s="113">
        <v>9.24</v>
      </c>
      <c r="E155" s="113">
        <v>400</v>
      </c>
      <c r="F155" s="81"/>
      <c r="G155" s="82"/>
      <c r="H155" s="78">
        <f t="shared" si="17"/>
        <v>0</v>
      </c>
      <c r="I155" s="79">
        <f t="shared" si="18"/>
        <v>3696</v>
      </c>
      <c r="J155" s="79">
        <f t="shared" si="19"/>
        <v>0</v>
      </c>
      <c r="K155" s="79">
        <f t="shared" si="20"/>
        <v>0</v>
      </c>
      <c r="L155" s="79">
        <f t="shared" si="16"/>
        <v>0</v>
      </c>
    </row>
    <row r="156" spans="1:12" s="75" customFormat="1" ht="36">
      <c r="A156" s="89" t="s">
        <v>324</v>
      </c>
      <c r="B156" s="112" t="s">
        <v>174</v>
      </c>
      <c r="C156" s="83" t="s">
        <v>17</v>
      </c>
      <c r="D156" s="113">
        <v>12.49</v>
      </c>
      <c r="E156" s="113">
        <v>500</v>
      </c>
      <c r="F156" s="81"/>
      <c r="G156" s="82"/>
      <c r="H156" s="78">
        <f t="shared" si="17"/>
        <v>0</v>
      </c>
      <c r="I156" s="79">
        <f t="shared" si="18"/>
        <v>6245</v>
      </c>
      <c r="J156" s="79">
        <f t="shared" si="19"/>
        <v>0</v>
      </c>
      <c r="K156" s="79">
        <f t="shared" si="20"/>
        <v>0</v>
      </c>
      <c r="L156" s="79">
        <f t="shared" si="16"/>
        <v>0</v>
      </c>
    </row>
    <row r="157" spans="1:12" s="75" customFormat="1" ht="36">
      <c r="A157" s="89" t="s">
        <v>325</v>
      </c>
      <c r="B157" s="112" t="s">
        <v>175</v>
      </c>
      <c r="C157" s="83" t="s">
        <v>17</v>
      </c>
      <c r="D157" s="113">
        <v>19.7</v>
      </c>
      <c r="E157" s="113">
        <v>650</v>
      </c>
      <c r="F157" s="81"/>
      <c r="G157" s="82"/>
      <c r="H157" s="78">
        <f t="shared" si="17"/>
        <v>0</v>
      </c>
      <c r="I157" s="79">
        <f t="shared" si="18"/>
        <v>12805</v>
      </c>
      <c r="J157" s="79">
        <f t="shared" si="19"/>
        <v>0</v>
      </c>
      <c r="K157" s="79">
        <f t="shared" si="20"/>
        <v>0</v>
      </c>
      <c r="L157" s="79">
        <f t="shared" si="16"/>
        <v>0</v>
      </c>
    </row>
    <row r="158" spans="1:12" s="75" customFormat="1" ht="36">
      <c r="A158" s="89" t="s">
        <v>326</v>
      </c>
      <c r="B158" s="112" t="s">
        <v>176</v>
      </c>
      <c r="C158" s="83" t="s">
        <v>17</v>
      </c>
      <c r="D158" s="113">
        <v>30.08</v>
      </c>
      <c r="E158" s="113">
        <v>1500</v>
      </c>
      <c r="F158" s="81"/>
      <c r="G158" s="82"/>
      <c r="H158" s="78">
        <f t="shared" si="17"/>
        <v>0</v>
      </c>
      <c r="I158" s="79">
        <f t="shared" si="18"/>
        <v>45120</v>
      </c>
      <c r="J158" s="79">
        <f t="shared" si="19"/>
        <v>0</v>
      </c>
      <c r="K158" s="79">
        <f t="shared" si="20"/>
        <v>0</v>
      </c>
      <c r="L158" s="79">
        <f t="shared" si="16"/>
        <v>0</v>
      </c>
    </row>
    <row r="159" spans="1:12" s="75" customFormat="1" ht="48">
      <c r="A159" s="89" t="s">
        <v>327</v>
      </c>
      <c r="B159" s="112" t="s">
        <v>177</v>
      </c>
      <c r="C159" s="83" t="s">
        <v>17</v>
      </c>
      <c r="D159" s="113">
        <v>14.04</v>
      </c>
      <c r="E159" s="113">
        <v>400</v>
      </c>
      <c r="F159" s="81"/>
      <c r="G159" s="82"/>
      <c r="H159" s="78">
        <f t="shared" si="17"/>
        <v>0</v>
      </c>
      <c r="I159" s="79">
        <f t="shared" si="18"/>
        <v>5616</v>
      </c>
      <c r="J159" s="79">
        <f t="shared" si="19"/>
        <v>0</v>
      </c>
      <c r="K159" s="79">
        <f t="shared" si="20"/>
        <v>0</v>
      </c>
      <c r="L159" s="79">
        <f t="shared" si="16"/>
        <v>0</v>
      </c>
    </row>
    <row r="160" spans="1:12" s="75" customFormat="1" ht="48">
      <c r="A160" s="89" t="s">
        <v>328</v>
      </c>
      <c r="B160" s="112" t="s">
        <v>178</v>
      </c>
      <c r="C160" s="83" t="s">
        <v>17</v>
      </c>
      <c r="D160" s="113">
        <v>13.99</v>
      </c>
      <c r="E160" s="113">
        <v>80</v>
      </c>
      <c r="F160" s="81"/>
      <c r="G160" s="82"/>
      <c r="H160" s="78">
        <f t="shared" si="17"/>
        <v>0</v>
      </c>
      <c r="I160" s="79">
        <f t="shared" si="18"/>
        <v>1119.2</v>
      </c>
      <c r="J160" s="79">
        <f t="shared" si="19"/>
        <v>0</v>
      </c>
      <c r="K160" s="79">
        <f t="shared" si="20"/>
        <v>0</v>
      </c>
      <c r="L160" s="79">
        <f t="shared" si="16"/>
        <v>0</v>
      </c>
    </row>
    <row r="161" spans="1:12" s="75" customFormat="1" ht="48">
      <c r="A161" s="89" t="s">
        <v>329</v>
      </c>
      <c r="B161" s="112" t="s">
        <v>179</v>
      </c>
      <c r="C161" s="83" t="s">
        <v>17</v>
      </c>
      <c r="D161" s="113">
        <v>20.24</v>
      </c>
      <c r="E161" s="113">
        <v>280</v>
      </c>
      <c r="F161" s="81"/>
      <c r="G161" s="82"/>
      <c r="H161" s="78">
        <f t="shared" si="17"/>
        <v>0</v>
      </c>
      <c r="I161" s="79">
        <f t="shared" si="18"/>
        <v>5667.2</v>
      </c>
      <c r="J161" s="79">
        <f t="shared" si="19"/>
        <v>0</v>
      </c>
      <c r="K161" s="79">
        <f t="shared" si="20"/>
        <v>0</v>
      </c>
      <c r="L161" s="79">
        <f t="shared" si="16"/>
        <v>0</v>
      </c>
    </row>
    <row r="162" spans="1:12" s="75" customFormat="1" ht="48">
      <c r="A162" s="89" t="s">
        <v>330</v>
      </c>
      <c r="B162" s="112" t="s">
        <v>180</v>
      </c>
      <c r="C162" s="83" t="s">
        <v>362</v>
      </c>
      <c r="D162" s="113">
        <v>8754.96</v>
      </c>
      <c r="E162" s="113">
        <v>6</v>
      </c>
      <c r="F162" s="81"/>
      <c r="G162" s="82"/>
      <c r="H162" s="78">
        <f t="shared" si="17"/>
        <v>0</v>
      </c>
      <c r="I162" s="79">
        <f t="shared" si="18"/>
        <v>52529.76</v>
      </c>
      <c r="J162" s="79">
        <f t="shared" si="19"/>
        <v>0</v>
      </c>
      <c r="K162" s="79">
        <f t="shared" si="20"/>
        <v>0</v>
      </c>
      <c r="L162" s="79">
        <f t="shared" si="16"/>
        <v>0</v>
      </c>
    </row>
    <row r="163" spans="1:12" s="75" customFormat="1" ht="36">
      <c r="A163" s="89" t="s">
        <v>331</v>
      </c>
      <c r="B163" s="112" t="s">
        <v>181</v>
      </c>
      <c r="C163" s="83" t="s">
        <v>362</v>
      </c>
      <c r="D163" s="113">
        <v>983.89</v>
      </c>
      <c r="E163" s="113">
        <v>14</v>
      </c>
      <c r="F163" s="81"/>
      <c r="G163" s="82"/>
      <c r="H163" s="78">
        <f t="shared" si="17"/>
        <v>0</v>
      </c>
      <c r="I163" s="79">
        <f t="shared" si="18"/>
        <v>13774.46</v>
      </c>
      <c r="J163" s="79">
        <f t="shared" si="19"/>
        <v>0</v>
      </c>
      <c r="K163" s="79">
        <f t="shared" si="20"/>
        <v>0</v>
      </c>
      <c r="L163" s="79">
        <f t="shared" si="16"/>
        <v>0</v>
      </c>
    </row>
    <row r="164" spans="1:12" s="75" customFormat="1" ht="48">
      <c r="A164" s="89" t="s">
        <v>332</v>
      </c>
      <c r="B164" s="112" t="s">
        <v>182</v>
      </c>
      <c r="C164" s="83" t="s">
        <v>362</v>
      </c>
      <c r="D164" s="113">
        <v>4954.7</v>
      </c>
      <c r="E164" s="113">
        <v>5</v>
      </c>
      <c r="F164" s="81"/>
      <c r="G164" s="82"/>
      <c r="H164" s="78">
        <f t="shared" si="17"/>
        <v>0</v>
      </c>
      <c r="I164" s="79">
        <f t="shared" si="18"/>
        <v>24773.5</v>
      </c>
      <c r="J164" s="79">
        <f t="shared" si="19"/>
        <v>0</v>
      </c>
      <c r="K164" s="79">
        <f t="shared" si="20"/>
        <v>0</v>
      </c>
      <c r="L164" s="79">
        <f t="shared" si="16"/>
        <v>0</v>
      </c>
    </row>
    <row r="165" spans="1:12" s="75" customFormat="1" ht="24">
      <c r="A165" s="89" t="s">
        <v>333</v>
      </c>
      <c r="B165" s="112" t="s">
        <v>183</v>
      </c>
      <c r="C165" s="83" t="s">
        <v>362</v>
      </c>
      <c r="D165" s="113">
        <v>106.86</v>
      </c>
      <c r="E165" s="113">
        <v>14</v>
      </c>
      <c r="F165" s="81"/>
      <c r="G165" s="82"/>
      <c r="H165" s="78">
        <f t="shared" si="17"/>
        <v>0</v>
      </c>
      <c r="I165" s="79">
        <f t="shared" si="18"/>
        <v>1496.04</v>
      </c>
      <c r="J165" s="79">
        <f t="shared" si="19"/>
        <v>0</v>
      </c>
      <c r="K165" s="79">
        <f t="shared" si="20"/>
        <v>0</v>
      </c>
      <c r="L165" s="79">
        <f t="shared" si="16"/>
        <v>0</v>
      </c>
    </row>
    <row r="166" spans="1:12" s="75" customFormat="1" ht="12">
      <c r="A166" s="89" t="s">
        <v>334</v>
      </c>
      <c r="B166" s="112" t="s">
        <v>184</v>
      </c>
      <c r="C166" s="83" t="s">
        <v>1</v>
      </c>
      <c r="D166" s="113">
        <v>9.91</v>
      </c>
      <c r="E166" s="113">
        <v>14</v>
      </c>
      <c r="F166" s="81"/>
      <c r="G166" s="82"/>
      <c r="H166" s="78">
        <f t="shared" si="17"/>
        <v>0</v>
      </c>
      <c r="I166" s="79">
        <f t="shared" si="18"/>
        <v>138.74</v>
      </c>
      <c r="J166" s="79">
        <f t="shared" si="19"/>
        <v>0</v>
      </c>
      <c r="K166" s="79">
        <f t="shared" si="20"/>
        <v>0</v>
      </c>
      <c r="L166" s="79">
        <f t="shared" si="16"/>
        <v>0</v>
      </c>
    </row>
    <row r="167" spans="1:12" s="75" customFormat="1" ht="48">
      <c r="A167" s="89" t="s">
        <v>335</v>
      </c>
      <c r="B167" s="112" t="s">
        <v>185</v>
      </c>
      <c r="C167" s="83" t="s">
        <v>362</v>
      </c>
      <c r="D167" s="113">
        <v>768.32</v>
      </c>
      <c r="E167" s="113">
        <v>1</v>
      </c>
      <c r="F167" s="81"/>
      <c r="G167" s="82"/>
      <c r="H167" s="78">
        <f t="shared" si="17"/>
        <v>0</v>
      </c>
      <c r="I167" s="79">
        <f t="shared" si="18"/>
        <v>768.32</v>
      </c>
      <c r="J167" s="79">
        <f t="shared" si="19"/>
        <v>0</v>
      </c>
      <c r="K167" s="79">
        <f t="shared" si="20"/>
        <v>0</v>
      </c>
      <c r="L167" s="79">
        <f t="shared" si="16"/>
        <v>0</v>
      </c>
    </row>
    <row r="168" spans="1:12" s="75" customFormat="1" ht="24">
      <c r="A168" s="89" t="s">
        <v>336</v>
      </c>
      <c r="B168" s="112" t="s">
        <v>186</v>
      </c>
      <c r="C168" s="83" t="s">
        <v>362</v>
      </c>
      <c r="D168" s="113">
        <v>117.32</v>
      </c>
      <c r="E168" s="113">
        <v>1</v>
      </c>
      <c r="F168" s="81"/>
      <c r="G168" s="82"/>
      <c r="H168" s="78">
        <f t="shared" si="17"/>
        <v>0</v>
      </c>
      <c r="I168" s="79">
        <f t="shared" si="18"/>
        <v>117.32</v>
      </c>
      <c r="J168" s="79">
        <f t="shared" si="19"/>
        <v>0</v>
      </c>
      <c r="K168" s="79">
        <f t="shared" si="20"/>
        <v>0</v>
      </c>
      <c r="L168" s="79">
        <f t="shared" si="16"/>
        <v>0</v>
      </c>
    </row>
    <row r="169" spans="1:12" s="75" customFormat="1" ht="36">
      <c r="A169" s="89" t="s">
        <v>337</v>
      </c>
      <c r="B169" s="112" t="s">
        <v>187</v>
      </c>
      <c r="C169" s="83" t="s">
        <v>362</v>
      </c>
      <c r="D169" s="113">
        <v>16.59</v>
      </c>
      <c r="E169" s="113">
        <v>12</v>
      </c>
      <c r="F169" s="81"/>
      <c r="G169" s="82"/>
      <c r="H169" s="78">
        <f t="shared" si="17"/>
        <v>0</v>
      </c>
      <c r="I169" s="79">
        <f t="shared" si="18"/>
        <v>199.08</v>
      </c>
      <c r="J169" s="79">
        <f t="shared" si="19"/>
        <v>0</v>
      </c>
      <c r="K169" s="79">
        <f t="shared" si="20"/>
        <v>0</v>
      </c>
      <c r="L169" s="79">
        <f t="shared" si="16"/>
        <v>0</v>
      </c>
    </row>
    <row r="170" spans="1:12" s="75" customFormat="1" ht="36">
      <c r="A170" s="89" t="s">
        <v>338</v>
      </c>
      <c r="B170" s="112" t="s">
        <v>188</v>
      </c>
      <c r="C170" s="83" t="s">
        <v>1</v>
      </c>
      <c r="D170" s="113">
        <v>203.83</v>
      </c>
      <c r="E170" s="113">
        <v>1</v>
      </c>
      <c r="F170" s="81"/>
      <c r="G170" s="82"/>
      <c r="H170" s="78">
        <f t="shared" si="17"/>
        <v>0</v>
      </c>
      <c r="I170" s="79">
        <f t="shared" si="18"/>
        <v>203.83</v>
      </c>
      <c r="J170" s="79">
        <f t="shared" si="19"/>
        <v>0</v>
      </c>
      <c r="K170" s="79">
        <f t="shared" si="20"/>
        <v>0</v>
      </c>
      <c r="L170" s="79">
        <f t="shared" si="16"/>
        <v>0</v>
      </c>
    </row>
    <row r="171" spans="1:12" s="75" customFormat="1" ht="48">
      <c r="A171" s="89" t="s">
        <v>339</v>
      </c>
      <c r="B171" s="112" t="s">
        <v>189</v>
      </c>
      <c r="C171" s="83" t="s">
        <v>362</v>
      </c>
      <c r="D171" s="113">
        <v>2064.79</v>
      </c>
      <c r="E171" s="113">
        <v>1</v>
      </c>
      <c r="F171" s="81"/>
      <c r="G171" s="82"/>
      <c r="H171" s="78">
        <f t="shared" si="17"/>
        <v>0</v>
      </c>
      <c r="I171" s="79">
        <f t="shared" si="18"/>
        <v>2064.79</v>
      </c>
      <c r="J171" s="79">
        <f t="shared" si="19"/>
        <v>0</v>
      </c>
      <c r="K171" s="79">
        <f t="shared" si="20"/>
        <v>0</v>
      </c>
      <c r="L171" s="79">
        <f t="shared" si="16"/>
        <v>0</v>
      </c>
    </row>
    <row r="172" spans="1:12" s="75" customFormat="1" ht="24">
      <c r="A172" s="89" t="s">
        <v>340</v>
      </c>
      <c r="B172" s="112" t="s">
        <v>190</v>
      </c>
      <c r="C172" s="83" t="s">
        <v>1</v>
      </c>
      <c r="D172" s="113">
        <v>16.92</v>
      </c>
      <c r="E172" s="113">
        <v>8</v>
      </c>
      <c r="F172" s="81"/>
      <c r="G172" s="82"/>
      <c r="H172" s="78">
        <f t="shared" si="17"/>
        <v>0</v>
      </c>
      <c r="I172" s="79">
        <f t="shared" si="18"/>
        <v>135.36</v>
      </c>
      <c r="J172" s="79">
        <f t="shared" si="19"/>
        <v>0</v>
      </c>
      <c r="K172" s="79">
        <f t="shared" si="20"/>
        <v>0</v>
      </c>
      <c r="L172" s="79">
        <f t="shared" si="16"/>
        <v>0</v>
      </c>
    </row>
    <row r="173" spans="1:12" s="75" customFormat="1" ht="36">
      <c r="A173" s="89" t="s">
        <v>341</v>
      </c>
      <c r="B173" s="112" t="s">
        <v>191</v>
      </c>
      <c r="C173" s="83" t="s">
        <v>362</v>
      </c>
      <c r="D173" s="113">
        <v>4029.37</v>
      </c>
      <c r="E173" s="113">
        <v>2</v>
      </c>
      <c r="F173" s="81"/>
      <c r="G173" s="82"/>
      <c r="H173" s="78">
        <f t="shared" si="17"/>
        <v>0</v>
      </c>
      <c r="I173" s="79">
        <f t="shared" si="18"/>
        <v>8058.74</v>
      </c>
      <c r="J173" s="79">
        <f t="shared" si="19"/>
        <v>0</v>
      </c>
      <c r="K173" s="79">
        <f t="shared" si="20"/>
        <v>0</v>
      </c>
      <c r="L173" s="79">
        <f t="shared" si="16"/>
        <v>0</v>
      </c>
    </row>
    <row r="174" spans="1:12" s="75" customFormat="1" ht="36">
      <c r="A174" s="89" t="s">
        <v>342</v>
      </c>
      <c r="B174" s="112" t="s">
        <v>192</v>
      </c>
      <c r="C174" s="83" t="s">
        <v>1</v>
      </c>
      <c r="D174" s="113">
        <v>400.56</v>
      </c>
      <c r="E174" s="113">
        <v>1</v>
      </c>
      <c r="F174" s="81"/>
      <c r="G174" s="82"/>
      <c r="H174" s="78">
        <f t="shared" si="17"/>
        <v>0</v>
      </c>
      <c r="I174" s="79">
        <f t="shared" si="18"/>
        <v>400.56</v>
      </c>
      <c r="J174" s="79">
        <f t="shared" si="19"/>
        <v>0</v>
      </c>
      <c r="K174" s="79">
        <f t="shared" si="20"/>
        <v>0</v>
      </c>
      <c r="L174" s="79">
        <f t="shared" si="16"/>
        <v>0</v>
      </c>
    </row>
    <row r="175" spans="1:12" s="75" customFormat="1" ht="24">
      <c r="A175" s="89" t="s">
        <v>343</v>
      </c>
      <c r="B175" s="112" t="s">
        <v>193</v>
      </c>
      <c r="C175" s="83" t="s">
        <v>1</v>
      </c>
      <c r="D175" s="113">
        <v>541.8</v>
      </c>
      <c r="E175" s="113">
        <v>36</v>
      </c>
      <c r="F175" s="81"/>
      <c r="G175" s="82"/>
      <c r="H175" s="78">
        <f t="shared" si="17"/>
        <v>0</v>
      </c>
      <c r="I175" s="79">
        <f t="shared" si="18"/>
        <v>19504.8</v>
      </c>
      <c r="J175" s="79">
        <f t="shared" si="19"/>
        <v>0</v>
      </c>
      <c r="K175" s="79">
        <f t="shared" si="20"/>
        <v>0</v>
      </c>
      <c r="L175" s="79">
        <f t="shared" si="16"/>
        <v>0</v>
      </c>
    </row>
    <row r="176" spans="1:12" s="75" customFormat="1" ht="12">
      <c r="A176" s="89" t="s">
        <v>344</v>
      </c>
      <c r="B176" s="112" t="s">
        <v>194</v>
      </c>
      <c r="C176" s="83" t="s">
        <v>1</v>
      </c>
      <c r="D176" s="113">
        <v>278.84</v>
      </c>
      <c r="E176" s="113">
        <v>2</v>
      </c>
      <c r="F176" s="81"/>
      <c r="G176" s="82"/>
      <c r="H176" s="78">
        <f t="shared" si="17"/>
        <v>0</v>
      </c>
      <c r="I176" s="79">
        <f t="shared" si="18"/>
        <v>557.68</v>
      </c>
      <c r="J176" s="79">
        <f t="shared" si="19"/>
        <v>0</v>
      </c>
      <c r="K176" s="79">
        <f t="shared" si="20"/>
        <v>0</v>
      </c>
      <c r="L176" s="79">
        <f t="shared" si="16"/>
        <v>0</v>
      </c>
    </row>
    <row r="177" spans="1:12" s="75" customFormat="1" ht="12">
      <c r="A177" s="89" t="s">
        <v>345</v>
      </c>
      <c r="B177" s="112" t="s">
        <v>195</v>
      </c>
      <c r="C177" s="83" t="s">
        <v>1</v>
      </c>
      <c r="D177" s="113">
        <v>136.71</v>
      </c>
      <c r="E177" s="113">
        <v>3</v>
      </c>
      <c r="F177" s="81"/>
      <c r="G177" s="82"/>
      <c r="H177" s="78">
        <f t="shared" si="17"/>
        <v>0</v>
      </c>
      <c r="I177" s="79">
        <f t="shared" si="18"/>
        <v>410.13</v>
      </c>
      <c r="J177" s="79">
        <f t="shared" si="19"/>
        <v>0</v>
      </c>
      <c r="K177" s="79">
        <f t="shared" si="20"/>
        <v>0</v>
      </c>
      <c r="L177" s="79">
        <f t="shared" si="16"/>
        <v>0</v>
      </c>
    </row>
    <row r="178" spans="1:12" s="75" customFormat="1" ht="12">
      <c r="A178" s="106" t="s">
        <v>346</v>
      </c>
      <c r="B178" s="107" t="s">
        <v>196</v>
      </c>
      <c r="C178" s="83"/>
      <c r="D178" s="108"/>
      <c r="E178" s="109"/>
      <c r="F178" s="81"/>
      <c r="G178" s="82"/>
      <c r="H178" s="78">
        <f t="shared" si="17"/>
        <v>0</v>
      </c>
      <c r="I178" s="79">
        <f t="shared" si="18"/>
        <v>0</v>
      </c>
      <c r="J178" s="79">
        <f t="shared" si="19"/>
        <v>0</v>
      </c>
      <c r="K178" s="79">
        <f t="shared" si="20"/>
        <v>0</v>
      </c>
      <c r="L178" s="79">
        <f t="shared" si="16"/>
        <v>0</v>
      </c>
    </row>
    <row r="179" spans="1:12" s="75" customFormat="1" ht="24">
      <c r="A179" s="89" t="s">
        <v>347</v>
      </c>
      <c r="B179" s="112" t="s">
        <v>197</v>
      </c>
      <c r="C179" s="83" t="s">
        <v>17</v>
      </c>
      <c r="D179" s="113">
        <v>19.74</v>
      </c>
      <c r="E179" s="113">
        <v>50</v>
      </c>
      <c r="F179" s="88"/>
      <c r="G179" s="82"/>
      <c r="H179" s="78">
        <f t="shared" si="17"/>
        <v>0</v>
      </c>
      <c r="I179" s="79">
        <f t="shared" si="18"/>
        <v>987</v>
      </c>
      <c r="J179" s="79">
        <f t="shared" si="19"/>
        <v>0</v>
      </c>
      <c r="K179" s="79">
        <f t="shared" si="20"/>
        <v>0</v>
      </c>
      <c r="L179" s="79">
        <f t="shared" si="16"/>
        <v>0</v>
      </c>
    </row>
    <row r="180" spans="1:12" s="75" customFormat="1" ht="12">
      <c r="A180" s="89"/>
      <c r="B180" s="90"/>
      <c r="C180" s="83"/>
      <c r="D180" s="101"/>
      <c r="E180" s="101"/>
      <c r="F180" s="88"/>
      <c r="G180" s="82"/>
      <c r="H180" s="78"/>
      <c r="I180" s="79"/>
      <c r="J180" s="79"/>
      <c r="K180" s="79"/>
      <c r="L180" s="79"/>
    </row>
    <row r="181" spans="1:12" s="56" customFormat="1" ht="14.25">
      <c r="A181" s="54"/>
      <c r="B181" s="64"/>
      <c r="C181" s="52"/>
      <c r="D181" s="53"/>
      <c r="E181" s="53"/>
      <c r="F181" s="49"/>
      <c r="G181" s="55"/>
      <c r="H181" s="51"/>
      <c r="I181" s="50">
        <f>SUM(I10:I180)</f>
        <v>1881630.9168</v>
      </c>
      <c r="J181" s="50">
        <f>SUM(J10:J180)</f>
        <v>71048.1135</v>
      </c>
      <c r="K181" s="50">
        <f>SUM(K10:K180)</f>
        <v>143813.4459</v>
      </c>
      <c r="L181" s="50">
        <f>SUM(L10:L180)</f>
        <v>214861.55940000003</v>
      </c>
    </row>
    <row r="182" spans="1:12" s="56" customFormat="1" ht="14.25" customHeight="1">
      <c r="A182" s="130" t="s">
        <v>365</v>
      </c>
      <c r="B182" s="130"/>
      <c r="C182" s="130"/>
      <c r="D182" s="130"/>
      <c r="E182" s="130"/>
      <c r="F182" s="130"/>
      <c r="G182" s="130"/>
      <c r="H182" s="130"/>
      <c r="I182" s="57"/>
      <c r="J182" s="58"/>
      <c r="K182" s="49"/>
      <c r="L182" s="49"/>
    </row>
    <row r="183" spans="4:11" s="56" customFormat="1" ht="14.25">
      <c r="D183" s="59"/>
      <c r="E183" s="59"/>
      <c r="I183" s="71"/>
      <c r="K183" s="59"/>
    </row>
    <row r="184" spans="4:12" s="56" customFormat="1" ht="14.25">
      <c r="D184" s="59"/>
      <c r="E184" s="59"/>
      <c r="K184" s="119">
        <v>143813.45</v>
      </c>
      <c r="L184" s="120"/>
    </row>
    <row r="185" spans="9:11" ht="14.25">
      <c r="I185" s="61"/>
      <c r="J185" s="61"/>
      <c r="K185" s="62"/>
    </row>
    <row r="186" ht="14.25">
      <c r="K186" s="115"/>
    </row>
    <row r="187" ht="14.25">
      <c r="K187" s="63"/>
    </row>
  </sheetData>
  <sheetProtection/>
  <mergeCells count="16">
    <mergeCell ref="A182:H182"/>
    <mergeCell ref="A5:L5"/>
    <mergeCell ref="M5:W5"/>
    <mergeCell ref="A6:L6"/>
    <mergeCell ref="A7:A8"/>
    <mergeCell ref="B7:B8"/>
    <mergeCell ref="C7:C8"/>
    <mergeCell ref="D7:D8"/>
    <mergeCell ref="E7:H7"/>
    <mergeCell ref="I7:L7"/>
    <mergeCell ref="A1:G1"/>
    <mergeCell ref="I1:L1"/>
    <mergeCell ref="A2:L2"/>
    <mergeCell ref="A3:F3"/>
    <mergeCell ref="G3:L3"/>
    <mergeCell ref="A4:L4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87"/>
  <sheetViews>
    <sheetView view="pageBreakPreview" zoomScaleSheetLayoutView="100" zoomScalePageLayoutView="0" workbookViewId="0" topLeftCell="A175">
      <selection activeCell="B11" sqref="B11"/>
    </sheetView>
  </sheetViews>
  <sheetFormatPr defaultColWidth="9.140625" defaultRowHeight="15"/>
  <cols>
    <col min="1" max="1" width="6.7109375" style="46" bestFit="1" customWidth="1"/>
    <col min="2" max="2" width="47.421875" style="46" customWidth="1"/>
    <col min="3" max="3" width="6.421875" style="46" customWidth="1"/>
    <col min="4" max="4" width="13.8515625" style="115" bestFit="1" customWidth="1"/>
    <col min="5" max="5" width="13.140625" style="115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6384" width="9.140625" style="46" customWidth="1"/>
  </cols>
  <sheetData>
    <row r="1" spans="1:12" ht="15.75">
      <c r="A1" s="124"/>
      <c r="B1" s="124"/>
      <c r="C1" s="124"/>
      <c r="D1" s="124"/>
      <c r="E1" s="124"/>
      <c r="F1" s="124"/>
      <c r="G1" s="124"/>
      <c r="H1" s="45"/>
      <c r="I1" s="125" t="s">
        <v>40</v>
      </c>
      <c r="J1" s="125"/>
      <c r="K1" s="125"/>
      <c r="L1" s="125"/>
    </row>
    <row r="2" spans="1:12" ht="15.75">
      <c r="A2" s="126" t="s">
        <v>41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2" ht="15.75">
      <c r="A3" s="127" t="s">
        <v>98</v>
      </c>
      <c r="B3" s="128"/>
      <c r="C3" s="128"/>
      <c r="D3" s="128"/>
      <c r="E3" s="128"/>
      <c r="F3" s="128"/>
      <c r="G3" s="129" t="s">
        <v>97</v>
      </c>
      <c r="H3" s="129"/>
      <c r="I3" s="129"/>
      <c r="J3" s="129"/>
      <c r="K3" s="129"/>
      <c r="L3" s="129"/>
    </row>
    <row r="4" spans="1:12" ht="15.75">
      <c r="A4" s="127" t="s">
        <v>100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1:23" ht="32.25" customHeight="1">
      <c r="A5" s="131" t="s">
        <v>99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</row>
    <row r="6" spans="1:12" ht="15.75">
      <c r="A6" s="132" t="s">
        <v>96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</row>
    <row r="7" spans="1:12" ht="15.75">
      <c r="A7" s="133" t="s">
        <v>0</v>
      </c>
      <c r="B7" s="133" t="s">
        <v>2</v>
      </c>
      <c r="C7" s="133" t="s">
        <v>1</v>
      </c>
      <c r="D7" s="134" t="s">
        <v>3</v>
      </c>
      <c r="E7" s="135" t="s">
        <v>4</v>
      </c>
      <c r="F7" s="135"/>
      <c r="G7" s="135"/>
      <c r="H7" s="135"/>
      <c r="I7" s="136" t="s">
        <v>5</v>
      </c>
      <c r="J7" s="136"/>
      <c r="K7" s="136"/>
      <c r="L7" s="136"/>
    </row>
    <row r="8" spans="1:12" ht="15.75">
      <c r="A8" s="133"/>
      <c r="B8" s="133"/>
      <c r="C8" s="133"/>
      <c r="D8" s="134"/>
      <c r="E8" s="116" t="s">
        <v>6</v>
      </c>
      <c r="F8" s="48" t="s">
        <v>7</v>
      </c>
      <c r="G8" s="47" t="s">
        <v>8</v>
      </c>
      <c r="H8" s="47" t="s">
        <v>9</v>
      </c>
      <c r="I8" s="47" t="s">
        <v>6</v>
      </c>
      <c r="J8" s="47" t="s">
        <v>7</v>
      </c>
      <c r="K8" s="47" t="s">
        <v>8</v>
      </c>
      <c r="L8" s="47" t="s">
        <v>10</v>
      </c>
    </row>
    <row r="9" spans="1:12" s="75" customFormat="1" ht="24">
      <c r="A9" s="72" t="s">
        <v>349</v>
      </c>
      <c r="B9" s="91" t="s">
        <v>348</v>
      </c>
      <c r="C9" s="72"/>
      <c r="D9" s="114"/>
      <c r="E9" s="117"/>
      <c r="F9" s="73"/>
      <c r="G9" s="74"/>
      <c r="H9" s="74"/>
      <c r="I9" s="74"/>
      <c r="J9" s="74"/>
      <c r="K9" s="74"/>
      <c r="L9" s="74"/>
    </row>
    <row r="10" spans="1:12" s="75" customFormat="1" ht="12">
      <c r="A10" s="91" t="s">
        <v>13</v>
      </c>
      <c r="B10" s="92" t="s">
        <v>101</v>
      </c>
      <c r="C10" s="76"/>
      <c r="D10" s="93"/>
      <c r="E10" s="94"/>
      <c r="F10" s="77"/>
      <c r="G10" s="77"/>
      <c r="H10" s="78">
        <f>G10+F10</f>
        <v>0</v>
      </c>
      <c r="I10" s="79">
        <f>ROUNDUP((E10*D10),2)</f>
        <v>0</v>
      </c>
      <c r="J10" s="79">
        <f>ROUNDUP((F10*D10),2)</f>
        <v>0</v>
      </c>
      <c r="K10" s="79">
        <f>ROUNDUP((D10*G10),2)</f>
        <v>0</v>
      </c>
      <c r="L10" s="79">
        <f>K10+J10</f>
        <v>0</v>
      </c>
    </row>
    <row r="11" spans="1:12" s="75" customFormat="1" ht="24">
      <c r="A11" s="89" t="s">
        <v>12</v>
      </c>
      <c r="B11" s="95" t="s">
        <v>102</v>
      </c>
      <c r="C11" s="80" t="s">
        <v>353</v>
      </c>
      <c r="D11" s="96">
        <v>459.34</v>
      </c>
      <c r="E11" s="96">
        <v>6</v>
      </c>
      <c r="F11" s="81"/>
      <c r="G11" s="82"/>
      <c r="H11" s="78">
        <f aca="true" t="shared" si="0" ref="H11:H74">G11+F11</f>
        <v>0</v>
      </c>
      <c r="I11" s="79">
        <f aca="true" t="shared" si="1" ref="I11:I54">ROUNDUP((E11*D11),2)</f>
        <v>2756.04</v>
      </c>
      <c r="J11" s="79">
        <f aca="true" t="shared" si="2" ref="J11:J54">ROUNDUP((F11*D11),2)</f>
        <v>0</v>
      </c>
      <c r="K11" s="79">
        <f aca="true" t="shared" si="3" ref="K11:K54">ROUNDUP((D11*G11),2)</f>
        <v>0</v>
      </c>
      <c r="L11" s="79">
        <f aca="true" t="shared" si="4" ref="L11:L56">K11+J11</f>
        <v>0</v>
      </c>
    </row>
    <row r="12" spans="1:12" s="75" customFormat="1" ht="12">
      <c r="A12" s="91" t="s">
        <v>28</v>
      </c>
      <c r="B12" s="92" t="s">
        <v>103</v>
      </c>
      <c r="C12" s="83"/>
      <c r="D12" s="93">
        <v>0</v>
      </c>
      <c r="E12" s="97"/>
      <c r="F12" s="84"/>
      <c r="G12" s="85"/>
      <c r="H12" s="78">
        <f t="shared" si="0"/>
        <v>0</v>
      </c>
      <c r="I12" s="79">
        <f t="shared" si="1"/>
        <v>0</v>
      </c>
      <c r="J12" s="79">
        <f t="shared" si="2"/>
        <v>0</v>
      </c>
      <c r="K12" s="79">
        <f t="shared" si="3"/>
        <v>0</v>
      </c>
      <c r="L12" s="79">
        <f t="shared" si="4"/>
        <v>0</v>
      </c>
    </row>
    <row r="13" spans="1:12" s="75" customFormat="1" ht="24">
      <c r="A13" s="89" t="s">
        <v>29</v>
      </c>
      <c r="B13" s="95" t="s">
        <v>104</v>
      </c>
      <c r="C13" s="83" t="s">
        <v>354</v>
      </c>
      <c r="D13" s="96">
        <v>14.74</v>
      </c>
      <c r="E13" s="97">
        <v>362.9</v>
      </c>
      <c r="F13" s="81"/>
      <c r="G13" s="82"/>
      <c r="H13" s="78">
        <f t="shared" si="0"/>
        <v>0</v>
      </c>
      <c r="I13" s="79">
        <f t="shared" si="1"/>
        <v>5349.150000000001</v>
      </c>
      <c r="J13" s="79">
        <f t="shared" si="2"/>
        <v>0</v>
      </c>
      <c r="K13" s="79">
        <f t="shared" si="3"/>
        <v>0</v>
      </c>
      <c r="L13" s="79">
        <f t="shared" si="4"/>
        <v>0</v>
      </c>
    </row>
    <row r="14" spans="1:12" s="87" customFormat="1" ht="12">
      <c r="A14" s="89" t="s">
        <v>30</v>
      </c>
      <c r="B14" s="95" t="s">
        <v>105</v>
      </c>
      <c r="C14" s="83" t="s">
        <v>354</v>
      </c>
      <c r="D14" s="96">
        <v>14.92</v>
      </c>
      <c r="E14" s="97">
        <v>410.4</v>
      </c>
      <c r="F14" s="86"/>
      <c r="G14" s="82"/>
      <c r="H14" s="78">
        <f t="shared" si="0"/>
        <v>0</v>
      </c>
      <c r="I14" s="79">
        <f t="shared" si="1"/>
        <v>6123.17</v>
      </c>
      <c r="J14" s="79">
        <f t="shared" si="2"/>
        <v>0</v>
      </c>
      <c r="K14" s="79">
        <f t="shared" si="3"/>
        <v>0</v>
      </c>
      <c r="L14" s="79">
        <f t="shared" si="4"/>
        <v>0</v>
      </c>
    </row>
    <row r="15" spans="1:12" s="75" customFormat="1" ht="24">
      <c r="A15" s="89" t="s">
        <v>31</v>
      </c>
      <c r="B15" s="95" t="s">
        <v>106</v>
      </c>
      <c r="C15" s="83" t="s">
        <v>355</v>
      </c>
      <c r="D15" s="96">
        <v>247.57</v>
      </c>
      <c r="E15" s="97">
        <v>6.8</v>
      </c>
      <c r="F15" s="88"/>
      <c r="G15" s="82"/>
      <c r="H15" s="78">
        <f t="shared" si="0"/>
        <v>0</v>
      </c>
      <c r="I15" s="79">
        <f t="shared" si="1"/>
        <v>1683.48</v>
      </c>
      <c r="J15" s="79">
        <f t="shared" si="2"/>
        <v>0</v>
      </c>
      <c r="K15" s="79">
        <f t="shared" si="3"/>
        <v>0</v>
      </c>
      <c r="L15" s="79">
        <f t="shared" si="4"/>
        <v>0</v>
      </c>
    </row>
    <row r="16" spans="1:12" s="75" customFormat="1" ht="24">
      <c r="A16" s="89" t="s">
        <v>198</v>
      </c>
      <c r="B16" s="95" t="s">
        <v>107</v>
      </c>
      <c r="C16" s="83" t="s">
        <v>353</v>
      </c>
      <c r="D16" s="96">
        <v>19.86</v>
      </c>
      <c r="E16" s="98">
        <v>664.7</v>
      </c>
      <c r="F16" s="88"/>
      <c r="G16" s="82"/>
      <c r="H16" s="78">
        <f t="shared" si="0"/>
        <v>0</v>
      </c>
      <c r="I16" s="79">
        <f>E16*D16</f>
        <v>13200.942000000001</v>
      </c>
      <c r="J16" s="79">
        <f>F16*D16</f>
        <v>0</v>
      </c>
      <c r="K16" s="79">
        <f>D16*G16</f>
        <v>0</v>
      </c>
      <c r="L16" s="79">
        <f t="shared" si="4"/>
        <v>0</v>
      </c>
    </row>
    <row r="17" spans="1:12" s="75" customFormat="1" ht="24">
      <c r="A17" s="89" t="s">
        <v>199</v>
      </c>
      <c r="B17" s="95" t="s">
        <v>108</v>
      </c>
      <c r="C17" s="83" t="s">
        <v>353</v>
      </c>
      <c r="D17" s="96">
        <v>31.81</v>
      </c>
      <c r="E17" s="97">
        <v>456</v>
      </c>
      <c r="F17" s="88"/>
      <c r="G17" s="82"/>
      <c r="H17" s="78">
        <f t="shared" si="0"/>
        <v>0</v>
      </c>
      <c r="I17" s="79">
        <f t="shared" si="1"/>
        <v>14505.36</v>
      </c>
      <c r="J17" s="79">
        <f t="shared" si="2"/>
        <v>0</v>
      </c>
      <c r="K17" s="79">
        <f t="shared" si="3"/>
        <v>0</v>
      </c>
      <c r="L17" s="79">
        <f t="shared" si="4"/>
        <v>0</v>
      </c>
    </row>
    <row r="18" spans="1:12" s="87" customFormat="1" ht="24">
      <c r="A18" s="89" t="s">
        <v>200</v>
      </c>
      <c r="B18" s="95" t="s">
        <v>109</v>
      </c>
      <c r="C18" s="83" t="s">
        <v>355</v>
      </c>
      <c r="D18" s="96">
        <v>38.14</v>
      </c>
      <c r="E18" s="97">
        <v>1184.4</v>
      </c>
      <c r="F18" s="86"/>
      <c r="G18" s="82">
        <v>216.34</v>
      </c>
      <c r="H18" s="78">
        <f t="shared" si="0"/>
        <v>216.34</v>
      </c>
      <c r="I18" s="79">
        <f t="shared" si="1"/>
        <v>45173.020000000004</v>
      </c>
      <c r="J18" s="79">
        <f t="shared" si="2"/>
        <v>0</v>
      </c>
      <c r="K18" s="79">
        <f t="shared" si="3"/>
        <v>8251.210000000001</v>
      </c>
      <c r="L18" s="79">
        <f t="shared" si="4"/>
        <v>8251.210000000001</v>
      </c>
    </row>
    <row r="19" spans="1:12" s="75" customFormat="1" ht="36">
      <c r="A19" s="89" t="s">
        <v>201</v>
      </c>
      <c r="B19" s="95" t="s">
        <v>110</v>
      </c>
      <c r="C19" s="83" t="s">
        <v>356</v>
      </c>
      <c r="D19" s="96">
        <v>1534.39</v>
      </c>
      <c r="E19" s="97">
        <v>1</v>
      </c>
      <c r="F19" s="88"/>
      <c r="G19" s="82">
        <v>1</v>
      </c>
      <c r="H19" s="78">
        <f t="shared" si="0"/>
        <v>1</v>
      </c>
      <c r="I19" s="79">
        <f t="shared" si="1"/>
        <v>1534.39</v>
      </c>
      <c r="J19" s="79">
        <f t="shared" si="2"/>
        <v>0</v>
      </c>
      <c r="K19" s="79">
        <f t="shared" si="3"/>
        <v>1534.39</v>
      </c>
      <c r="L19" s="79">
        <f t="shared" si="4"/>
        <v>1534.39</v>
      </c>
    </row>
    <row r="20" spans="1:12" s="75" customFormat="1" ht="12">
      <c r="A20" s="91" t="s">
        <v>33</v>
      </c>
      <c r="B20" s="92" t="s">
        <v>111</v>
      </c>
      <c r="C20" s="83"/>
      <c r="D20" s="99">
        <v>0</v>
      </c>
      <c r="E20" s="100"/>
      <c r="F20" s="88"/>
      <c r="G20" s="82"/>
      <c r="H20" s="78">
        <f t="shared" si="0"/>
        <v>0</v>
      </c>
      <c r="I20" s="79">
        <f t="shared" si="1"/>
        <v>0</v>
      </c>
      <c r="J20" s="79">
        <f t="shared" si="2"/>
        <v>0</v>
      </c>
      <c r="K20" s="79">
        <f t="shared" si="3"/>
        <v>0</v>
      </c>
      <c r="L20" s="79">
        <f t="shared" si="4"/>
        <v>0</v>
      </c>
    </row>
    <row r="21" spans="1:13" s="75" customFormat="1" ht="24">
      <c r="A21" s="89" t="s">
        <v>34</v>
      </c>
      <c r="B21" s="95" t="s">
        <v>112</v>
      </c>
      <c r="C21" s="83" t="s">
        <v>353</v>
      </c>
      <c r="D21" s="104">
        <v>4.24</v>
      </c>
      <c r="E21" s="97">
        <v>2103.28</v>
      </c>
      <c r="F21" s="88"/>
      <c r="G21" s="82">
        <v>1621.14</v>
      </c>
      <c r="H21" s="78">
        <f t="shared" si="0"/>
        <v>1621.14</v>
      </c>
      <c r="I21" s="79">
        <f t="shared" si="1"/>
        <v>8917.91</v>
      </c>
      <c r="J21" s="79">
        <f t="shared" si="2"/>
        <v>0</v>
      </c>
      <c r="K21" s="79">
        <f t="shared" si="3"/>
        <v>6873.64</v>
      </c>
      <c r="L21" s="79">
        <f t="shared" si="4"/>
        <v>6873.64</v>
      </c>
      <c r="M21" s="75">
        <v>6873.04</v>
      </c>
    </row>
    <row r="22" spans="1:13" s="87" customFormat="1" ht="12">
      <c r="A22" s="91" t="s">
        <v>84</v>
      </c>
      <c r="B22" s="92" t="s">
        <v>113</v>
      </c>
      <c r="C22" s="83"/>
      <c r="D22" s="93">
        <v>0</v>
      </c>
      <c r="E22" s="97"/>
      <c r="F22" s="86"/>
      <c r="G22" s="82"/>
      <c r="H22" s="78">
        <f t="shared" si="0"/>
        <v>0</v>
      </c>
      <c r="I22" s="79">
        <f t="shared" si="1"/>
        <v>0</v>
      </c>
      <c r="J22" s="79">
        <f t="shared" si="2"/>
        <v>0</v>
      </c>
      <c r="K22" s="79">
        <f t="shared" si="3"/>
        <v>0</v>
      </c>
      <c r="L22" s="79">
        <f t="shared" si="4"/>
        <v>0</v>
      </c>
      <c r="M22" s="87">
        <f>M21+0.6</f>
        <v>6873.64</v>
      </c>
    </row>
    <row r="23" spans="1:12" s="75" customFormat="1" ht="24">
      <c r="A23" s="89" t="s">
        <v>85</v>
      </c>
      <c r="B23" s="95" t="s">
        <v>114</v>
      </c>
      <c r="C23" s="83" t="s">
        <v>353</v>
      </c>
      <c r="D23" s="96">
        <v>3.990235</v>
      </c>
      <c r="E23" s="97">
        <v>1881.08</v>
      </c>
      <c r="F23" s="88"/>
      <c r="G23" s="82"/>
      <c r="H23" s="78">
        <f t="shared" si="0"/>
        <v>0</v>
      </c>
      <c r="I23" s="79">
        <f>ROUNDUP((E23*D23),2)</f>
        <v>7505.96</v>
      </c>
      <c r="J23" s="79">
        <f t="shared" si="2"/>
        <v>0</v>
      </c>
      <c r="K23" s="79">
        <f t="shared" si="3"/>
        <v>0</v>
      </c>
      <c r="L23" s="79">
        <f t="shared" si="4"/>
        <v>0</v>
      </c>
    </row>
    <row r="24" spans="1:12" s="75" customFormat="1" ht="12">
      <c r="A24" s="91" t="s">
        <v>86</v>
      </c>
      <c r="B24" s="92" t="s">
        <v>115</v>
      </c>
      <c r="C24" s="83"/>
      <c r="D24" s="96">
        <v>0</v>
      </c>
      <c r="E24" s="97"/>
      <c r="F24" s="118"/>
      <c r="G24" s="82"/>
      <c r="H24" s="78">
        <f t="shared" si="0"/>
        <v>0</v>
      </c>
      <c r="I24" s="79">
        <f t="shared" si="1"/>
        <v>0</v>
      </c>
      <c r="J24" s="79">
        <f t="shared" si="2"/>
        <v>0</v>
      </c>
      <c r="K24" s="79">
        <f t="shared" si="3"/>
        <v>0</v>
      </c>
      <c r="L24" s="79">
        <f t="shared" si="4"/>
        <v>0</v>
      </c>
    </row>
    <row r="25" spans="1:12" s="75" customFormat="1" ht="24">
      <c r="A25" s="89" t="s">
        <v>87</v>
      </c>
      <c r="B25" s="95" t="s">
        <v>116</v>
      </c>
      <c r="C25" s="83" t="s">
        <v>353</v>
      </c>
      <c r="D25" s="96">
        <v>40.36</v>
      </c>
      <c r="E25" s="101">
        <v>761.8</v>
      </c>
      <c r="F25" s="88"/>
      <c r="G25" s="82">
        <v>672.92</v>
      </c>
      <c r="H25" s="78">
        <f t="shared" si="0"/>
        <v>672.92</v>
      </c>
      <c r="I25" s="79">
        <f t="shared" si="1"/>
        <v>30746.25</v>
      </c>
      <c r="J25" s="79">
        <f t="shared" si="2"/>
        <v>0</v>
      </c>
      <c r="K25" s="79">
        <f t="shared" si="3"/>
        <v>27159.059999999998</v>
      </c>
      <c r="L25" s="79">
        <f t="shared" si="4"/>
        <v>27159.059999999998</v>
      </c>
    </row>
    <row r="26" spans="1:12" s="87" customFormat="1" ht="12">
      <c r="A26" s="91" t="s">
        <v>88</v>
      </c>
      <c r="B26" s="92" t="s">
        <v>117</v>
      </c>
      <c r="C26" s="83"/>
      <c r="D26" s="93">
        <v>0</v>
      </c>
      <c r="E26" s="97"/>
      <c r="F26" s="86"/>
      <c r="G26" s="82"/>
      <c r="H26" s="78">
        <f t="shared" si="0"/>
        <v>0</v>
      </c>
      <c r="I26" s="79">
        <f t="shared" si="1"/>
        <v>0</v>
      </c>
      <c r="J26" s="79">
        <f t="shared" si="2"/>
        <v>0</v>
      </c>
      <c r="K26" s="79">
        <f t="shared" si="3"/>
        <v>0</v>
      </c>
      <c r="L26" s="79">
        <f t="shared" si="4"/>
        <v>0</v>
      </c>
    </row>
    <row r="27" spans="1:12" s="75" customFormat="1" ht="60">
      <c r="A27" s="89" t="s">
        <v>89</v>
      </c>
      <c r="B27" s="95" t="s">
        <v>118</v>
      </c>
      <c r="C27" s="83" t="s">
        <v>356</v>
      </c>
      <c r="D27" s="96">
        <v>907.76</v>
      </c>
      <c r="E27" s="97">
        <v>3</v>
      </c>
      <c r="F27" s="88"/>
      <c r="G27" s="82"/>
      <c r="H27" s="78">
        <f t="shared" si="0"/>
        <v>0</v>
      </c>
      <c r="I27" s="79">
        <f t="shared" si="1"/>
        <v>2723.28</v>
      </c>
      <c r="J27" s="79">
        <f t="shared" si="2"/>
        <v>0</v>
      </c>
      <c r="K27" s="79">
        <f t="shared" si="3"/>
        <v>0</v>
      </c>
      <c r="L27" s="79">
        <f t="shared" si="4"/>
        <v>0</v>
      </c>
    </row>
    <row r="28" spans="1:12" s="75" customFormat="1" ht="24">
      <c r="A28" s="89" t="s">
        <v>90</v>
      </c>
      <c r="B28" s="95" t="s">
        <v>119</v>
      </c>
      <c r="C28" s="83" t="s">
        <v>355</v>
      </c>
      <c r="D28" s="96">
        <v>35.02</v>
      </c>
      <c r="E28" s="97">
        <v>57.6</v>
      </c>
      <c r="F28" s="88"/>
      <c r="G28" s="82"/>
      <c r="H28" s="78">
        <f t="shared" si="0"/>
        <v>0</v>
      </c>
      <c r="I28" s="79">
        <f>E28*D28</f>
        <v>2017.1520000000003</v>
      </c>
      <c r="J28" s="79">
        <f>F28*D28</f>
        <v>0</v>
      </c>
      <c r="K28" s="79">
        <f>D28*G28</f>
        <v>0</v>
      </c>
      <c r="L28" s="79">
        <f t="shared" si="4"/>
        <v>0</v>
      </c>
    </row>
    <row r="29" spans="1:12" s="75" customFormat="1" ht="36">
      <c r="A29" s="89" t="s">
        <v>91</v>
      </c>
      <c r="B29" s="102" t="s">
        <v>120</v>
      </c>
      <c r="C29" s="83" t="s">
        <v>353</v>
      </c>
      <c r="D29" s="96">
        <v>94.86</v>
      </c>
      <c r="E29" s="101">
        <v>60</v>
      </c>
      <c r="F29" s="88"/>
      <c r="G29" s="82"/>
      <c r="H29" s="78">
        <f t="shared" si="0"/>
        <v>0</v>
      </c>
      <c r="I29" s="79">
        <f t="shared" si="1"/>
        <v>5691.6</v>
      </c>
      <c r="J29" s="79">
        <f t="shared" si="2"/>
        <v>0</v>
      </c>
      <c r="K29" s="79">
        <f t="shared" si="3"/>
        <v>0</v>
      </c>
      <c r="L29" s="79">
        <f t="shared" si="4"/>
        <v>0</v>
      </c>
    </row>
    <row r="30" spans="1:12" s="87" customFormat="1" ht="24">
      <c r="A30" s="89" t="s">
        <v>202</v>
      </c>
      <c r="B30" s="95" t="s">
        <v>121</v>
      </c>
      <c r="C30" s="83" t="s">
        <v>353</v>
      </c>
      <c r="D30" s="96">
        <v>9.38</v>
      </c>
      <c r="E30" s="101">
        <v>60</v>
      </c>
      <c r="F30" s="86"/>
      <c r="G30" s="82"/>
      <c r="H30" s="78">
        <f t="shared" si="0"/>
        <v>0</v>
      </c>
      <c r="I30" s="79">
        <f t="shared" si="1"/>
        <v>562.8</v>
      </c>
      <c r="J30" s="79">
        <f t="shared" si="2"/>
        <v>0</v>
      </c>
      <c r="K30" s="79">
        <f t="shared" si="3"/>
        <v>0</v>
      </c>
      <c r="L30" s="79">
        <f t="shared" si="4"/>
        <v>0</v>
      </c>
    </row>
    <row r="31" spans="1:12" s="75" customFormat="1" ht="24">
      <c r="A31" s="89" t="s">
        <v>203</v>
      </c>
      <c r="B31" s="95" t="s">
        <v>116</v>
      </c>
      <c r="C31" s="83" t="s">
        <v>353</v>
      </c>
      <c r="D31" s="96">
        <v>40.36</v>
      </c>
      <c r="E31" s="97">
        <v>60</v>
      </c>
      <c r="F31" s="88"/>
      <c r="G31" s="82"/>
      <c r="H31" s="78">
        <f t="shared" si="0"/>
        <v>0</v>
      </c>
      <c r="I31" s="79">
        <f t="shared" si="1"/>
        <v>2421.6</v>
      </c>
      <c r="J31" s="79">
        <f t="shared" si="2"/>
        <v>0</v>
      </c>
      <c r="K31" s="79">
        <f t="shared" si="3"/>
        <v>0</v>
      </c>
      <c r="L31" s="79">
        <f t="shared" si="4"/>
        <v>0</v>
      </c>
    </row>
    <row r="32" spans="1:12" s="75" customFormat="1" ht="36">
      <c r="A32" s="89" t="s">
        <v>204</v>
      </c>
      <c r="B32" s="95" t="s">
        <v>122</v>
      </c>
      <c r="C32" s="83" t="s">
        <v>353</v>
      </c>
      <c r="D32" s="96">
        <v>283.38</v>
      </c>
      <c r="E32" s="97">
        <v>50</v>
      </c>
      <c r="F32" s="88"/>
      <c r="G32" s="82"/>
      <c r="H32" s="78">
        <f t="shared" si="0"/>
        <v>0</v>
      </c>
      <c r="I32" s="79">
        <f t="shared" si="1"/>
        <v>14169</v>
      </c>
      <c r="J32" s="79">
        <f t="shared" si="2"/>
        <v>0</v>
      </c>
      <c r="K32" s="79">
        <f t="shared" si="3"/>
        <v>0</v>
      </c>
      <c r="L32" s="79">
        <f t="shared" si="4"/>
        <v>0</v>
      </c>
    </row>
    <row r="33" spans="1:12" s="75" customFormat="1" ht="48">
      <c r="A33" s="89" t="s">
        <v>205</v>
      </c>
      <c r="B33" s="103" t="s">
        <v>123</v>
      </c>
      <c r="C33" s="83" t="s">
        <v>357</v>
      </c>
      <c r="D33" s="96">
        <v>57.9</v>
      </c>
      <c r="E33" s="97">
        <v>300</v>
      </c>
      <c r="F33" s="88"/>
      <c r="G33" s="82"/>
      <c r="H33" s="78">
        <f t="shared" si="0"/>
        <v>0</v>
      </c>
      <c r="I33" s="79">
        <f t="shared" si="1"/>
        <v>17370</v>
      </c>
      <c r="J33" s="79">
        <f t="shared" si="2"/>
        <v>0</v>
      </c>
      <c r="K33" s="79">
        <f t="shared" si="3"/>
        <v>0</v>
      </c>
      <c r="L33" s="79">
        <f t="shared" si="4"/>
        <v>0</v>
      </c>
    </row>
    <row r="34" spans="1:12" s="87" customFormat="1" ht="12">
      <c r="A34" s="91" t="s">
        <v>92</v>
      </c>
      <c r="B34" s="92" t="s">
        <v>124</v>
      </c>
      <c r="C34" s="83"/>
      <c r="D34" s="93">
        <v>0</v>
      </c>
      <c r="E34" s="97"/>
      <c r="F34" s="86"/>
      <c r="G34" s="82"/>
      <c r="H34" s="78">
        <f t="shared" si="0"/>
        <v>0</v>
      </c>
      <c r="I34" s="79">
        <f t="shared" si="1"/>
        <v>0</v>
      </c>
      <c r="J34" s="79">
        <f t="shared" si="2"/>
        <v>0</v>
      </c>
      <c r="K34" s="79">
        <f t="shared" si="3"/>
        <v>0</v>
      </c>
      <c r="L34" s="79">
        <f t="shared" si="4"/>
        <v>0</v>
      </c>
    </row>
    <row r="35" spans="1:12" s="75" customFormat="1" ht="24">
      <c r="A35" s="89" t="s">
        <v>93</v>
      </c>
      <c r="B35" s="95" t="s">
        <v>125</v>
      </c>
      <c r="C35" s="83" t="s">
        <v>355</v>
      </c>
      <c r="D35" s="96">
        <v>7</v>
      </c>
      <c r="E35" s="101">
        <v>30</v>
      </c>
      <c r="F35" s="88"/>
      <c r="G35" s="82"/>
      <c r="H35" s="78">
        <f t="shared" si="0"/>
        <v>0</v>
      </c>
      <c r="I35" s="79">
        <f t="shared" si="1"/>
        <v>210</v>
      </c>
      <c r="J35" s="79">
        <f t="shared" si="2"/>
        <v>0</v>
      </c>
      <c r="K35" s="79">
        <f t="shared" si="3"/>
        <v>0</v>
      </c>
      <c r="L35" s="79">
        <f t="shared" si="4"/>
        <v>0</v>
      </c>
    </row>
    <row r="36" spans="1:12" s="75" customFormat="1" ht="36">
      <c r="A36" s="89" t="s">
        <v>94</v>
      </c>
      <c r="B36" s="102" t="s">
        <v>120</v>
      </c>
      <c r="C36" s="83" t="s">
        <v>353</v>
      </c>
      <c r="D36" s="96">
        <v>94.86</v>
      </c>
      <c r="E36" s="101">
        <v>24</v>
      </c>
      <c r="F36" s="88"/>
      <c r="G36" s="82"/>
      <c r="H36" s="78">
        <f t="shared" si="0"/>
        <v>0</v>
      </c>
      <c r="I36" s="79">
        <f t="shared" si="1"/>
        <v>2276.64</v>
      </c>
      <c r="J36" s="79">
        <f t="shared" si="2"/>
        <v>0</v>
      </c>
      <c r="K36" s="79">
        <f t="shared" si="3"/>
        <v>0</v>
      </c>
      <c r="L36" s="79">
        <f t="shared" si="4"/>
        <v>0</v>
      </c>
    </row>
    <row r="37" spans="1:12" s="75" customFormat="1" ht="24">
      <c r="A37" s="89" t="s">
        <v>95</v>
      </c>
      <c r="B37" s="95" t="s">
        <v>121</v>
      </c>
      <c r="C37" s="83" t="s">
        <v>353</v>
      </c>
      <c r="D37" s="96">
        <v>9.38</v>
      </c>
      <c r="E37" s="101">
        <v>24</v>
      </c>
      <c r="F37" s="88"/>
      <c r="G37" s="82"/>
      <c r="H37" s="78">
        <f t="shared" si="0"/>
        <v>0</v>
      </c>
      <c r="I37" s="79">
        <f t="shared" si="1"/>
        <v>225.12</v>
      </c>
      <c r="J37" s="79">
        <f t="shared" si="2"/>
        <v>0</v>
      </c>
      <c r="K37" s="79">
        <f t="shared" si="3"/>
        <v>0</v>
      </c>
      <c r="L37" s="79">
        <f t="shared" si="4"/>
        <v>0</v>
      </c>
    </row>
    <row r="38" spans="1:12" s="75" customFormat="1" ht="24">
      <c r="A38" s="89" t="s">
        <v>206</v>
      </c>
      <c r="B38" s="95" t="s">
        <v>116</v>
      </c>
      <c r="C38" s="83" t="s">
        <v>353</v>
      </c>
      <c r="D38" s="96">
        <v>40.36</v>
      </c>
      <c r="E38" s="97">
        <v>24</v>
      </c>
      <c r="F38" s="88"/>
      <c r="G38" s="82"/>
      <c r="H38" s="78">
        <f t="shared" si="0"/>
        <v>0</v>
      </c>
      <c r="I38" s="79">
        <f t="shared" si="1"/>
        <v>968.64</v>
      </c>
      <c r="J38" s="79">
        <f t="shared" si="2"/>
        <v>0</v>
      </c>
      <c r="K38" s="79">
        <f t="shared" si="3"/>
        <v>0</v>
      </c>
      <c r="L38" s="79">
        <f t="shared" si="4"/>
        <v>0</v>
      </c>
    </row>
    <row r="39" spans="1:12" s="75" customFormat="1" ht="48">
      <c r="A39" s="89" t="s">
        <v>207</v>
      </c>
      <c r="B39" s="95" t="s">
        <v>126</v>
      </c>
      <c r="C39" s="83" t="s">
        <v>358</v>
      </c>
      <c r="D39" s="96">
        <v>2744.59</v>
      </c>
      <c r="E39" s="101">
        <v>1.36</v>
      </c>
      <c r="F39" s="88"/>
      <c r="G39" s="82"/>
      <c r="H39" s="78">
        <f t="shared" si="0"/>
        <v>0</v>
      </c>
      <c r="I39" s="79">
        <f>E39*D39</f>
        <v>3732.6424000000006</v>
      </c>
      <c r="J39" s="79">
        <f>F39*D39</f>
        <v>0</v>
      </c>
      <c r="K39" s="79">
        <f>D39*G39</f>
        <v>0</v>
      </c>
      <c r="L39" s="79">
        <f t="shared" si="4"/>
        <v>0</v>
      </c>
    </row>
    <row r="40" spans="1:12" s="75" customFormat="1" ht="24">
      <c r="A40" s="89" t="s">
        <v>208</v>
      </c>
      <c r="B40" s="95" t="s">
        <v>127</v>
      </c>
      <c r="C40" s="83" t="s">
        <v>353</v>
      </c>
      <c r="D40" s="96">
        <v>118.54</v>
      </c>
      <c r="E40" s="97">
        <v>11.25</v>
      </c>
      <c r="F40" s="88"/>
      <c r="G40" s="82"/>
      <c r="H40" s="78">
        <f t="shared" si="0"/>
        <v>0</v>
      </c>
      <c r="I40" s="79">
        <f t="shared" si="1"/>
        <v>1333.58</v>
      </c>
      <c r="J40" s="79">
        <f t="shared" si="2"/>
        <v>0</v>
      </c>
      <c r="K40" s="79">
        <f t="shared" si="3"/>
        <v>0</v>
      </c>
      <c r="L40" s="79">
        <f t="shared" si="4"/>
        <v>0</v>
      </c>
    </row>
    <row r="41" spans="1:12" s="75" customFormat="1" ht="24">
      <c r="A41" s="89" t="s">
        <v>209</v>
      </c>
      <c r="B41" s="95" t="s">
        <v>128</v>
      </c>
      <c r="C41" s="83" t="s">
        <v>359</v>
      </c>
      <c r="D41" s="96">
        <v>857.34</v>
      </c>
      <c r="E41" s="97">
        <v>1</v>
      </c>
      <c r="F41" s="88"/>
      <c r="G41" s="82"/>
      <c r="H41" s="78">
        <f t="shared" si="0"/>
        <v>0</v>
      </c>
      <c r="I41" s="79">
        <f t="shared" si="1"/>
        <v>857.34</v>
      </c>
      <c r="J41" s="79">
        <f t="shared" si="2"/>
        <v>0</v>
      </c>
      <c r="K41" s="79">
        <f t="shared" si="3"/>
        <v>0</v>
      </c>
      <c r="L41" s="79">
        <f t="shared" si="4"/>
        <v>0</v>
      </c>
    </row>
    <row r="42" spans="1:12" s="75" customFormat="1" ht="12">
      <c r="A42" s="91" t="s">
        <v>210</v>
      </c>
      <c r="B42" s="92" t="s">
        <v>129</v>
      </c>
      <c r="C42" s="83"/>
      <c r="D42" s="96">
        <v>0</v>
      </c>
      <c r="E42" s="94"/>
      <c r="F42" s="88"/>
      <c r="G42" s="82"/>
      <c r="H42" s="78">
        <f t="shared" si="0"/>
        <v>0</v>
      </c>
      <c r="I42" s="79">
        <f t="shared" si="1"/>
        <v>0</v>
      </c>
      <c r="J42" s="79">
        <f t="shared" si="2"/>
        <v>0</v>
      </c>
      <c r="K42" s="79">
        <f t="shared" si="3"/>
        <v>0</v>
      </c>
      <c r="L42" s="79">
        <f t="shared" si="4"/>
        <v>0</v>
      </c>
    </row>
    <row r="43" spans="1:12" s="75" customFormat="1" ht="60">
      <c r="A43" s="89" t="s">
        <v>211</v>
      </c>
      <c r="B43" s="102" t="s">
        <v>350</v>
      </c>
      <c r="C43" s="83" t="s">
        <v>353</v>
      </c>
      <c r="D43" s="96">
        <v>84.9</v>
      </c>
      <c r="E43" s="97">
        <v>940.54</v>
      </c>
      <c r="F43" s="88"/>
      <c r="G43" s="82"/>
      <c r="H43" s="78">
        <f t="shared" si="0"/>
        <v>0</v>
      </c>
      <c r="I43" s="79">
        <f t="shared" si="1"/>
        <v>79851.84999999999</v>
      </c>
      <c r="J43" s="79">
        <f t="shared" si="2"/>
        <v>0</v>
      </c>
      <c r="K43" s="79">
        <f t="shared" si="3"/>
        <v>0</v>
      </c>
      <c r="L43" s="79">
        <f t="shared" si="4"/>
        <v>0</v>
      </c>
    </row>
    <row r="44" spans="1:12" s="75" customFormat="1" ht="60">
      <c r="A44" s="89" t="s">
        <v>212</v>
      </c>
      <c r="B44" s="95" t="s">
        <v>351</v>
      </c>
      <c r="C44" s="83" t="s">
        <v>353</v>
      </c>
      <c r="D44" s="96">
        <v>79.3</v>
      </c>
      <c r="E44" s="97">
        <v>940.54</v>
      </c>
      <c r="F44" s="88"/>
      <c r="G44" s="82"/>
      <c r="H44" s="78">
        <f t="shared" si="0"/>
        <v>0</v>
      </c>
      <c r="I44" s="79">
        <f>E44*D44</f>
        <v>74584.822</v>
      </c>
      <c r="J44" s="79">
        <f t="shared" si="2"/>
        <v>0</v>
      </c>
      <c r="K44" s="79">
        <f t="shared" si="3"/>
        <v>0</v>
      </c>
      <c r="L44" s="79">
        <f t="shared" si="4"/>
        <v>0</v>
      </c>
    </row>
    <row r="45" spans="1:12" s="75" customFormat="1" ht="12">
      <c r="A45" s="91" t="s">
        <v>213</v>
      </c>
      <c r="B45" s="92" t="s">
        <v>130</v>
      </c>
      <c r="C45" s="83"/>
      <c r="D45" s="93">
        <v>0</v>
      </c>
      <c r="E45" s="94"/>
      <c r="F45" s="88"/>
      <c r="G45" s="82"/>
      <c r="H45" s="78">
        <f t="shared" si="0"/>
        <v>0</v>
      </c>
      <c r="I45" s="79">
        <f t="shared" si="1"/>
        <v>0</v>
      </c>
      <c r="J45" s="79">
        <f t="shared" si="2"/>
        <v>0</v>
      </c>
      <c r="K45" s="79">
        <f t="shared" si="3"/>
        <v>0</v>
      </c>
      <c r="L45" s="79">
        <f t="shared" si="4"/>
        <v>0</v>
      </c>
    </row>
    <row r="46" spans="1:12" s="75" customFormat="1" ht="36">
      <c r="A46" s="89" t="s">
        <v>214</v>
      </c>
      <c r="B46" s="95" t="s">
        <v>131</v>
      </c>
      <c r="C46" s="83" t="s">
        <v>353</v>
      </c>
      <c r="D46" s="96">
        <v>52.32</v>
      </c>
      <c r="E46" s="97">
        <v>152</v>
      </c>
      <c r="F46" s="88"/>
      <c r="G46" s="82">
        <v>49.84</v>
      </c>
      <c r="H46" s="78">
        <f t="shared" si="0"/>
        <v>49.84</v>
      </c>
      <c r="I46" s="79">
        <f t="shared" si="1"/>
        <v>7952.64</v>
      </c>
      <c r="J46" s="79">
        <f t="shared" si="2"/>
        <v>0</v>
      </c>
      <c r="K46" s="79">
        <f t="shared" si="3"/>
        <v>2607.63</v>
      </c>
      <c r="L46" s="79">
        <f t="shared" si="4"/>
        <v>2607.63</v>
      </c>
    </row>
    <row r="47" spans="1:12" s="75" customFormat="1" ht="24">
      <c r="A47" s="89" t="s">
        <v>215</v>
      </c>
      <c r="B47" s="95" t="s">
        <v>116</v>
      </c>
      <c r="C47" s="83" t="s">
        <v>353</v>
      </c>
      <c r="D47" s="96">
        <v>40.36</v>
      </c>
      <c r="E47" s="97">
        <v>40</v>
      </c>
      <c r="F47" s="88"/>
      <c r="G47" s="82"/>
      <c r="H47" s="78">
        <f t="shared" si="0"/>
        <v>0</v>
      </c>
      <c r="I47" s="79">
        <f t="shared" si="1"/>
        <v>1614.4</v>
      </c>
      <c r="J47" s="79">
        <f t="shared" si="2"/>
        <v>0</v>
      </c>
      <c r="K47" s="79">
        <f t="shared" si="3"/>
        <v>0</v>
      </c>
      <c r="L47" s="79">
        <f t="shared" si="4"/>
        <v>0</v>
      </c>
    </row>
    <row r="48" spans="1:12" s="75" customFormat="1" ht="12">
      <c r="A48" s="91" t="s">
        <v>216</v>
      </c>
      <c r="B48" s="92" t="s">
        <v>132</v>
      </c>
      <c r="C48" s="83"/>
      <c r="D48" s="93">
        <v>0</v>
      </c>
      <c r="E48" s="101"/>
      <c r="F48" s="88"/>
      <c r="G48" s="82"/>
      <c r="H48" s="78">
        <f t="shared" si="0"/>
        <v>0</v>
      </c>
      <c r="I48" s="79">
        <f t="shared" si="1"/>
        <v>0</v>
      </c>
      <c r="J48" s="79">
        <f t="shared" si="2"/>
        <v>0</v>
      </c>
      <c r="K48" s="79">
        <f t="shared" si="3"/>
        <v>0</v>
      </c>
      <c r="L48" s="79">
        <f t="shared" si="4"/>
        <v>0</v>
      </c>
    </row>
    <row r="49" spans="1:12" s="75" customFormat="1" ht="24">
      <c r="A49" s="89" t="s">
        <v>217</v>
      </c>
      <c r="B49" s="103" t="s">
        <v>119</v>
      </c>
      <c r="C49" s="83" t="s">
        <v>355</v>
      </c>
      <c r="D49" s="96">
        <v>35.02</v>
      </c>
      <c r="E49" s="101">
        <v>25.98</v>
      </c>
      <c r="F49" s="88"/>
      <c r="G49" s="82"/>
      <c r="H49" s="78">
        <f t="shared" si="0"/>
        <v>0</v>
      </c>
      <c r="I49" s="79">
        <f t="shared" si="1"/>
        <v>909.8199999999999</v>
      </c>
      <c r="J49" s="79">
        <f t="shared" si="2"/>
        <v>0</v>
      </c>
      <c r="K49" s="79">
        <f t="shared" si="3"/>
        <v>0</v>
      </c>
      <c r="L49" s="79">
        <f t="shared" si="4"/>
        <v>0</v>
      </c>
    </row>
    <row r="50" spans="1:12" s="75" customFormat="1" ht="36">
      <c r="A50" s="89" t="s">
        <v>218</v>
      </c>
      <c r="B50" s="102" t="s">
        <v>120</v>
      </c>
      <c r="C50" s="83" t="s">
        <v>353</v>
      </c>
      <c r="D50" s="96">
        <v>94.86</v>
      </c>
      <c r="E50" s="101">
        <v>97.44</v>
      </c>
      <c r="F50" s="88"/>
      <c r="G50" s="82"/>
      <c r="H50" s="78">
        <f t="shared" si="0"/>
        <v>0</v>
      </c>
      <c r="I50" s="79">
        <f t="shared" si="1"/>
        <v>9243.16</v>
      </c>
      <c r="J50" s="79">
        <f t="shared" si="2"/>
        <v>0</v>
      </c>
      <c r="K50" s="79">
        <f t="shared" si="3"/>
        <v>0</v>
      </c>
      <c r="L50" s="79">
        <f t="shared" si="4"/>
        <v>0</v>
      </c>
    </row>
    <row r="51" spans="1:12" s="75" customFormat="1" ht="24">
      <c r="A51" s="89" t="s">
        <v>219</v>
      </c>
      <c r="B51" s="95" t="s">
        <v>121</v>
      </c>
      <c r="C51" s="83" t="s">
        <v>353</v>
      </c>
      <c r="D51" s="96">
        <v>9.38</v>
      </c>
      <c r="E51" s="101">
        <v>24.36</v>
      </c>
      <c r="F51" s="88"/>
      <c r="G51" s="82"/>
      <c r="H51" s="78">
        <f t="shared" si="0"/>
        <v>0</v>
      </c>
      <c r="I51" s="79">
        <f t="shared" si="1"/>
        <v>228.5</v>
      </c>
      <c r="J51" s="79">
        <f t="shared" si="2"/>
        <v>0</v>
      </c>
      <c r="K51" s="79">
        <f t="shared" si="3"/>
        <v>0</v>
      </c>
      <c r="L51" s="79">
        <f t="shared" si="4"/>
        <v>0</v>
      </c>
    </row>
    <row r="52" spans="1:12" s="75" customFormat="1" ht="24">
      <c r="A52" s="89" t="s">
        <v>220</v>
      </c>
      <c r="B52" s="95" t="s">
        <v>116</v>
      </c>
      <c r="C52" s="83" t="s">
        <v>353</v>
      </c>
      <c r="D52" s="96">
        <v>40.36</v>
      </c>
      <c r="E52" s="97">
        <v>24.36</v>
      </c>
      <c r="F52" s="88"/>
      <c r="G52" s="82"/>
      <c r="H52" s="78">
        <f t="shared" si="0"/>
        <v>0</v>
      </c>
      <c r="I52" s="79">
        <f t="shared" si="1"/>
        <v>983.17</v>
      </c>
      <c r="J52" s="79">
        <f t="shared" si="2"/>
        <v>0</v>
      </c>
      <c r="K52" s="79">
        <f t="shared" si="3"/>
        <v>0</v>
      </c>
      <c r="L52" s="79">
        <f t="shared" si="4"/>
        <v>0</v>
      </c>
    </row>
    <row r="53" spans="1:12" s="75" customFormat="1" ht="24">
      <c r="A53" s="89" t="s">
        <v>221</v>
      </c>
      <c r="B53" s="95" t="s">
        <v>133</v>
      </c>
      <c r="C53" s="83" t="s">
        <v>353</v>
      </c>
      <c r="D53" s="96">
        <v>38.82</v>
      </c>
      <c r="E53" s="97">
        <v>422.24</v>
      </c>
      <c r="F53" s="88"/>
      <c r="G53" s="82"/>
      <c r="H53" s="78">
        <f t="shared" si="0"/>
        <v>0</v>
      </c>
      <c r="I53" s="79">
        <f t="shared" si="1"/>
        <v>16391.359999999997</v>
      </c>
      <c r="J53" s="79">
        <f t="shared" si="2"/>
        <v>0</v>
      </c>
      <c r="K53" s="79">
        <f t="shared" si="3"/>
        <v>0</v>
      </c>
      <c r="L53" s="79">
        <f t="shared" si="4"/>
        <v>0</v>
      </c>
    </row>
    <row r="54" spans="1:12" s="75" customFormat="1" ht="12">
      <c r="A54" s="91" t="s">
        <v>222</v>
      </c>
      <c r="B54" s="92" t="s">
        <v>134</v>
      </c>
      <c r="C54" s="83"/>
      <c r="D54" s="93">
        <v>0</v>
      </c>
      <c r="E54" s="99"/>
      <c r="F54" s="88"/>
      <c r="G54" s="82"/>
      <c r="H54" s="78">
        <f t="shared" si="0"/>
        <v>0</v>
      </c>
      <c r="I54" s="79">
        <f t="shared" si="1"/>
        <v>0</v>
      </c>
      <c r="J54" s="79">
        <f t="shared" si="2"/>
        <v>0</v>
      </c>
      <c r="K54" s="79">
        <f t="shared" si="3"/>
        <v>0</v>
      </c>
      <c r="L54" s="79">
        <f t="shared" si="4"/>
        <v>0</v>
      </c>
    </row>
    <row r="55" spans="1:12" s="75" customFormat="1" ht="24">
      <c r="A55" s="89" t="s">
        <v>223</v>
      </c>
      <c r="B55" s="103" t="s">
        <v>119</v>
      </c>
      <c r="C55" s="83" t="s">
        <v>355</v>
      </c>
      <c r="D55" s="96">
        <v>35.02</v>
      </c>
      <c r="E55" s="101">
        <v>11.87</v>
      </c>
      <c r="F55" s="88"/>
      <c r="G55" s="82">
        <v>4.28</v>
      </c>
      <c r="H55" s="78">
        <f t="shared" si="0"/>
        <v>4.28</v>
      </c>
      <c r="I55" s="79">
        <f aca="true" t="shared" si="5" ref="I55:I81">E55*D55</f>
        <v>415.6874</v>
      </c>
      <c r="J55" s="79">
        <f aca="true" t="shared" si="6" ref="J55:J81">F55*D55</f>
        <v>0</v>
      </c>
      <c r="K55" s="79">
        <f aca="true" t="shared" si="7" ref="K55:K81">D55*G55</f>
        <v>149.8856</v>
      </c>
      <c r="L55" s="79">
        <f>K55+J55</f>
        <v>149.8856</v>
      </c>
    </row>
    <row r="56" spans="1:12" s="75" customFormat="1" ht="36">
      <c r="A56" s="89" t="s">
        <v>224</v>
      </c>
      <c r="B56" s="102" t="s">
        <v>120</v>
      </c>
      <c r="C56" s="83" t="s">
        <v>353</v>
      </c>
      <c r="D56" s="96">
        <v>94.86</v>
      </c>
      <c r="E56" s="101">
        <v>53.69</v>
      </c>
      <c r="F56" s="88"/>
      <c r="G56" s="82">
        <v>26.8</v>
      </c>
      <c r="H56" s="78">
        <f t="shared" si="0"/>
        <v>26.8</v>
      </c>
      <c r="I56" s="79">
        <f t="shared" si="5"/>
        <v>5093.033399999999</v>
      </c>
      <c r="J56" s="79">
        <f t="shared" si="6"/>
        <v>0</v>
      </c>
      <c r="K56" s="79">
        <f t="shared" si="7"/>
        <v>2542.248</v>
      </c>
      <c r="L56" s="79">
        <f t="shared" si="4"/>
        <v>2542.248</v>
      </c>
    </row>
    <row r="57" spans="1:12" s="75" customFormat="1" ht="24">
      <c r="A57" s="89" t="s">
        <v>225</v>
      </c>
      <c r="B57" s="95" t="s">
        <v>135</v>
      </c>
      <c r="C57" s="83" t="s">
        <v>353</v>
      </c>
      <c r="D57" s="96">
        <v>52.32</v>
      </c>
      <c r="E57" s="97">
        <v>225.6</v>
      </c>
      <c r="F57" s="88"/>
      <c r="G57" s="82"/>
      <c r="H57" s="78">
        <f t="shared" si="0"/>
        <v>0</v>
      </c>
      <c r="I57" s="79">
        <f t="shared" si="5"/>
        <v>11803.392</v>
      </c>
      <c r="J57" s="79">
        <f t="shared" si="6"/>
        <v>0</v>
      </c>
      <c r="K57" s="79">
        <f t="shared" si="7"/>
        <v>0</v>
      </c>
      <c r="L57" s="79">
        <f>K57+J57</f>
        <v>0</v>
      </c>
    </row>
    <row r="58" spans="1:12" s="75" customFormat="1" ht="48">
      <c r="A58" s="89" t="s">
        <v>226</v>
      </c>
      <c r="B58" s="95" t="s">
        <v>126</v>
      </c>
      <c r="C58" s="83" t="s">
        <v>358</v>
      </c>
      <c r="D58" s="96">
        <v>2744.59</v>
      </c>
      <c r="E58" s="101">
        <v>4.88</v>
      </c>
      <c r="F58" s="88"/>
      <c r="G58" s="82">
        <v>3.93</v>
      </c>
      <c r="H58" s="78">
        <f t="shared" si="0"/>
        <v>3.93</v>
      </c>
      <c r="I58" s="79">
        <f t="shared" si="5"/>
        <v>13393.5992</v>
      </c>
      <c r="J58" s="79">
        <f t="shared" si="6"/>
        <v>0</v>
      </c>
      <c r="K58" s="79">
        <f t="shared" si="7"/>
        <v>10786.238700000002</v>
      </c>
      <c r="L58" s="79">
        <f>K58+J58</f>
        <v>10786.238700000002</v>
      </c>
    </row>
    <row r="59" spans="1:12" s="75" customFormat="1" ht="60">
      <c r="A59" s="89" t="s">
        <v>227</v>
      </c>
      <c r="B59" s="95" t="s">
        <v>136</v>
      </c>
      <c r="C59" s="83" t="s">
        <v>355</v>
      </c>
      <c r="D59" s="96">
        <v>97.34</v>
      </c>
      <c r="E59" s="101">
        <v>36</v>
      </c>
      <c r="F59" s="88"/>
      <c r="G59" s="82">
        <v>13.68</v>
      </c>
      <c r="H59" s="78">
        <f t="shared" si="0"/>
        <v>13.68</v>
      </c>
      <c r="I59" s="79">
        <f t="shared" si="5"/>
        <v>3504.2400000000002</v>
      </c>
      <c r="J59" s="79">
        <f t="shared" si="6"/>
        <v>0</v>
      </c>
      <c r="K59" s="79">
        <f t="shared" si="7"/>
        <v>1331.6112</v>
      </c>
      <c r="L59" s="79">
        <f>K59+J59</f>
        <v>1331.6112</v>
      </c>
    </row>
    <row r="60" spans="1:12" s="75" customFormat="1" ht="24">
      <c r="A60" s="89" t="s">
        <v>228</v>
      </c>
      <c r="B60" s="95" t="s">
        <v>121</v>
      </c>
      <c r="C60" s="83" t="s">
        <v>353</v>
      </c>
      <c r="D60" s="96">
        <v>9.38</v>
      </c>
      <c r="E60" s="101">
        <v>451.2</v>
      </c>
      <c r="F60" s="88"/>
      <c r="G60" s="82"/>
      <c r="H60" s="78">
        <f t="shared" si="0"/>
        <v>0</v>
      </c>
      <c r="I60" s="79">
        <f t="shared" si="5"/>
        <v>4232.256</v>
      </c>
      <c r="J60" s="79">
        <f t="shared" si="6"/>
        <v>0</v>
      </c>
      <c r="K60" s="79">
        <f t="shared" si="7"/>
        <v>0</v>
      </c>
      <c r="L60" s="79">
        <f>K60+J60</f>
        <v>0</v>
      </c>
    </row>
    <row r="61" spans="1:12" s="75" customFormat="1" ht="24">
      <c r="A61" s="89" t="s">
        <v>229</v>
      </c>
      <c r="B61" s="95" t="s">
        <v>116</v>
      </c>
      <c r="C61" s="83" t="s">
        <v>353</v>
      </c>
      <c r="D61" s="96">
        <v>40.36</v>
      </c>
      <c r="E61" s="101">
        <v>451.2</v>
      </c>
      <c r="F61" s="88"/>
      <c r="G61" s="82"/>
      <c r="H61" s="78">
        <f t="shared" si="0"/>
        <v>0</v>
      </c>
      <c r="I61" s="79">
        <f t="shared" si="5"/>
        <v>18210.432</v>
      </c>
      <c r="J61" s="79">
        <f t="shared" si="6"/>
        <v>0</v>
      </c>
      <c r="K61" s="79">
        <f t="shared" si="7"/>
        <v>0</v>
      </c>
      <c r="L61" s="79">
        <f aca="true" t="shared" si="8" ref="L61:L81">K61+J61</f>
        <v>0</v>
      </c>
    </row>
    <row r="62" spans="1:12" s="75" customFormat="1" ht="24">
      <c r="A62" s="89" t="s">
        <v>230</v>
      </c>
      <c r="B62" s="95" t="s">
        <v>137</v>
      </c>
      <c r="C62" s="83" t="s">
        <v>353</v>
      </c>
      <c r="D62" s="96">
        <v>119.38</v>
      </c>
      <c r="E62" s="97">
        <v>100</v>
      </c>
      <c r="F62" s="88"/>
      <c r="G62" s="82"/>
      <c r="H62" s="78">
        <f t="shared" si="0"/>
        <v>0</v>
      </c>
      <c r="I62" s="79">
        <f t="shared" si="5"/>
        <v>11938</v>
      </c>
      <c r="J62" s="79">
        <f t="shared" si="6"/>
        <v>0</v>
      </c>
      <c r="K62" s="79">
        <f t="shared" si="7"/>
        <v>0</v>
      </c>
      <c r="L62" s="79">
        <f t="shared" si="8"/>
        <v>0</v>
      </c>
    </row>
    <row r="63" spans="1:12" s="75" customFormat="1" ht="36">
      <c r="A63" s="89" t="s">
        <v>231</v>
      </c>
      <c r="B63" s="95" t="s">
        <v>138</v>
      </c>
      <c r="C63" s="83" t="s">
        <v>353</v>
      </c>
      <c r="D63" s="96">
        <v>76.5</v>
      </c>
      <c r="E63" s="97">
        <v>100</v>
      </c>
      <c r="F63" s="88"/>
      <c r="G63" s="82"/>
      <c r="H63" s="78">
        <f t="shared" si="0"/>
        <v>0</v>
      </c>
      <c r="I63" s="79">
        <f t="shared" si="5"/>
        <v>7650</v>
      </c>
      <c r="J63" s="79">
        <f t="shared" si="6"/>
        <v>0</v>
      </c>
      <c r="K63" s="79">
        <f t="shared" si="7"/>
        <v>0</v>
      </c>
      <c r="L63" s="79">
        <f t="shared" si="8"/>
        <v>0</v>
      </c>
    </row>
    <row r="64" spans="1:12" s="75" customFormat="1" ht="24">
      <c r="A64" s="89" t="s">
        <v>232</v>
      </c>
      <c r="B64" s="95" t="s">
        <v>139</v>
      </c>
      <c r="C64" s="83" t="s">
        <v>353</v>
      </c>
      <c r="D64" s="96">
        <v>46.36</v>
      </c>
      <c r="E64" s="97">
        <v>100</v>
      </c>
      <c r="F64" s="88"/>
      <c r="G64" s="82"/>
      <c r="H64" s="78">
        <f t="shared" si="0"/>
        <v>0</v>
      </c>
      <c r="I64" s="79">
        <f t="shared" si="5"/>
        <v>4636</v>
      </c>
      <c r="J64" s="79">
        <f t="shared" si="6"/>
        <v>0</v>
      </c>
      <c r="K64" s="79">
        <f t="shared" si="7"/>
        <v>0</v>
      </c>
      <c r="L64" s="79">
        <f t="shared" si="8"/>
        <v>0</v>
      </c>
    </row>
    <row r="65" spans="1:12" s="75" customFormat="1" ht="36">
      <c r="A65" s="89" t="s">
        <v>233</v>
      </c>
      <c r="B65" s="103" t="s">
        <v>140</v>
      </c>
      <c r="C65" s="83" t="s">
        <v>357</v>
      </c>
      <c r="D65" s="104">
        <v>6.15</v>
      </c>
      <c r="E65" s="105">
        <v>100</v>
      </c>
      <c r="F65" s="88"/>
      <c r="G65" s="82"/>
      <c r="H65" s="78">
        <f t="shared" si="0"/>
        <v>0</v>
      </c>
      <c r="I65" s="79">
        <f t="shared" si="5"/>
        <v>615</v>
      </c>
      <c r="J65" s="79">
        <f t="shared" si="6"/>
        <v>0</v>
      </c>
      <c r="K65" s="79">
        <f t="shared" si="7"/>
        <v>0</v>
      </c>
      <c r="L65" s="79">
        <f t="shared" si="8"/>
        <v>0</v>
      </c>
    </row>
    <row r="66" spans="1:12" s="75" customFormat="1" ht="36">
      <c r="A66" s="89" t="s">
        <v>234</v>
      </c>
      <c r="B66" s="95" t="s">
        <v>141</v>
      </c>
      <c r="C66" s="83" t="s">
        <v>356</v>
      </c>
      <c r="D66" s="96">
        <v>118.38</v>
      </c>
      <c r="E66" s="101">
        <v>10</v>
      </c>
      <c r="F66" s="88"/>
      <c r="G66" s="82"/>
      <c r="H66" s="78">
        <f t="shared" si="0"/>
        <v>0</v>
      </c>
      <c r="I66" s="79">
        <f t="shared" si="5"/>
        <v>1183.8</v>
      </c>
      <c r="J66" s="79">
        <f t="shared" si="6"/>
        <v>0</v>
      </c>
      <c r="K66" s="79">
        <f t="shared" si="7"/>
        <v>0</v>
      </c>
      <c r="L66" s="79">
        <f t="shared" si="8"/>
        <v>0</v>
      </c>
    </row>
    <row r="67" spans="1:12" s="75" customFormat="1" ht="48">
      <c r="A67" s="89" t="s">
        <v>235</v>
      </c>
      <c r="B67" s="95" t="s">
        <v>142</v>
      </c>
      <c r="C67" s="83" t="s">
        <v>360</v>
      </c>
      <c r="D67" s="96">
        <v>100.9</v>
      </c>
      <c r="E67" s="101">
        <v>6</v>
      </c>
      <c r="F67" s="88"/>
      <c r="G67" s="82"/>
      <c r="H67" s="78">
        <f t="shared" si="0"/>
        <v>0</v>
      </c>
      <c r="I67" s="79">
        <f t="shared" si="5"/>
        <v>605.4000000000001</v>
      </c>
      <c r="J67" s="79">
        <f t="shared" si="6"/>
        <v>0</v>
      </c>
      <c r="K67" s="79">
        <f t="shared" si="7"/>
        <v>0</v>
      </c>
      <c r="L67" s="79">
        <f t="shared" si="8"/>
        <v>0</v>
      </c>
    </row>
    <row r="68" spans="1:12" s="75" customFormat="1" ht="48">
      <c r="A68" s="89" t="s">
        <v>236</v>
      </c>
      <c r="B68" s="95" t="s">
        <v>143</v>
      </c>
      <c r="C68" s="83" t="s">
        <v>359</v>
      </c>
      <c r="D68" s="96">
        <v>201.52</v>
      </c>
      <c r="E68" s="101">
        <v>10</v>
      </c>
      <c r="F68" s="88"/>
      <c r="G68" s="82"/>
      <c r="H68" s="78">
        <f t="shared" si="0"/>
        <v>0</v>
      </c>
      <c r="I68" s="79">
        <f t="shared" si="5"/>
        <v>2015.2</v>
      </c>
      <c r="J68" s="79">
        <f t="shared" si="6"/>
        <v>0</v>
      </c>
      <c r="K68" s="79">
        <f t="shared" si="7"/>
        <v>0</v>
      </c>
      <c r="L68" s="79">
        <f t="shared" si="8"/>
        <v>0</v>
      </c>
    </row>
    <row r="69" spans="1:12" s="75" customFormat="1" ht="36">
      <c r="A69" s="89" t="s">
        <v>237</v>
      </c>
      <c r="B69" s="95" t="s">
        <v>144</v>
      </c>
      <c r="C69" s="83" t="s">
        <v>356</v>
      </c>
      <c r="D69" s="96">
        <v>17.5</v>
      </c>
      <c r="E69" s="101">
        <v>6</v>
      </c>
      <c r="F69" s="88"/>
      <c r="G69" s="82"/>
      <c r="H69" s="78">
        <f t="shared" si="0"/>
        <v>0</v>
      </c>
      <c r="I69" s="79">
        <f t="shared" si="5"/>
        <v>105</v>
      </c>
      <c r="J69" s="79">
        <f t="shared" si="6"/>
        <v>0</v>
      </c>
      <c r="K69" s="79">
        <f t="shared" si="7"/>
        <v>0</v>
      </c>
      <c r="L69" s="79">
        <f t="shared" si="8"/>
        <v>0</v>
      </c>
    </row>
    <row r="70" spans="1:12" s="75" customFormat="1" ht="36">
      <c r="A70" s="89" t="s">
        <v>238</v>
      </c>
      <c r="B70" s="103" t="s">
        <v>145</v>
      </c>
      <c r="C70" s="83" t="s">
        <v>357</v>
      </c>
      <c r="D70" s="104">
        <v>13.74</v>
      </c>
      <c r="E70" s="80">
        <v>100</v>
      </c>
      <c r="F70" s="88"/>
      <c r="G70" s="82"/>
      <c r="H70" s="78">
        <f t="shared" si="0"/>
        <v>0</v>
      </c>
      <c r="I70" s="79">
        <f t="shared" si="5"/>
        <v>1374</v>
      </c>
      <c r="J70" s="79">
        <f t="shared" si="6"/>
        <v>0</v>
      </c>
      <c r="K70" s="79">
        <f t="shared" si="7"/>
        <v>0</v>
      </c>
      <c r="L70" s="79">
        <f t="shared" si="8"/>
        <v>0</v>
      </c>
    </row>
    <row r="71" spans="1:12" s="75" customFormat="1" ht="36">
      <c r="A71" s="89" t="s">
        <v>239</v>
      </c>
      <c r="B71" s="95" t="s">
        <v>146</v>
      </c>
      <c r="C71" s="83" t="s">
        <v>357</v>
      </c>
      <c r="D71" s="96">
        <v>25.17</v>
      </c>
      <c r="E71" s="101">
        <v>30</v>
      </c>
      <c r="F71" s="88"/>
      <c r="G71" s="82"/>
      <c r="H71" s="78">
        <f t="shared" si="0"/>
        <v>0</v>
      </c>
      <c r="I71" s="79">
        <f t="shared" si="5"/>
        <v>755.1</v>
      </c>
      <c r="J71" s="79">
        <f t="shared" si="6"/>
        <v>0</v>
      </c>
      <c r="K71" s="79">
        <f t="shared" si="7"/>
        <v>0</v>
      </c>
      <c r="L71" s="79">
        <f t="shared" si="8"/>
        <v>0</v>
      </c>
    </row>
    <row r="72" spans="1:12" s="75" customFormat="1" ht="48">
      <c r="A72" s="89" t="s">
        <v>240</v>
      </c>
      <c r="B72" s="102" t="s">
        <v>147</v>
      </c>
      <c r="C72" s="83" t="s">
        <v>357</v>
      </c>
      <c r="D72" s="96">
        <v>33.7</v>
      </c>
      <c r="E72" s="101">
        <v>40</v>
      </c>
      <c r="F72" s="88"/>
      <c r="G72" s="82"/>
      <c r="H72" s="78">
        <f t="shared" si="0"/>
        <v>0</v>
      </c>
      <c r="I72" s="79">
        <f t="shared" si="5"/>
        <v>1348</v>
      </c>
      <c r="J72" s="79">
        <f t="shared" si="6"/>
        <v>0</v>
      </c>
      <c r="K72" s="79">
        <f t="shared" si="7"/>
        <v>0</v>
      </c>
      <c r="L72" s="79">
        <f t="shared" si="8"/>
        <v>0</v>
      </c>
    </row>
    <row r="73" spans="1:12" s="75" customFormat="1" ht="36">
      <c r="A73" s="89" t="s">
        <v>241</v>
      </c>
      <c r="B73" s="95" t="s">
        <v>148</v>
      </c>
      <c r="C73" s="83" t="s">
        <v>356</v>
      </c>
      <c r="D73" s="96">
        <v>69.37</v>
      </c>
      <c r="E73" s="101">
        <v>12</v>
      </c>
      <c r="F73" s="88"/>
      <c r="G73" s="82"/>
      <c r="H73" s="78">
        <f t="shared" si="0"/>
        <v>0</v>
      </c>
      <c r="I73" s="79">
        <f t="shared" si="5"/>
        <v>832.44</v>
      </c>
      <c r="J73" s="79">
        <f t="shared" si="6"/>
        <v>0</v>
      </c>
      <c r="K73" s="79">
        <f t="shared" si="7"/>
        <v>0</v>
      </c>
      <c r="L73" s="79">
        <f t="shared" si="8"/>
        <v>0</v>
      </c>
    </row>
    <row r="74" spans="1:12" s="75" customFormat="1" ht="48">
      <c r="A74" s="89" t="s">
        <v>242</v>
      </c>
      <c r="B74" s="95" t="s">
        <v>149</v>
      </c>
      <c r="C74" s="83" t="s">
        <v>356</v>
      </c>
      <c r="D74" s="96">
        <v>90.03</v>
      </c>
      <c r="E74" s="101">
        <v>4</v>
      </c>
      <c r="F74" s="88"/>
      <c r="G74" s="82"/>
      <c r="H74" s="78">
        <f t="shared" si="0"/>
        <v>0</v>
      </c>
      <c r="I74" s="79">
        <f t="shared" si="5"/>
        <v>360.12</v>
      </c>
      <c r="J74" s="79">
        <f t="shared" si="6"/>
        <v>0</v>
      </c>
      <c r="K74" s="79">
        <f t="shared" si="7"/>
        <v>0</v>
      </c>
      <c r="L74" s="79">
        <f t="shared" si="8"/>
        <v>0</v>
      </c>
    </row>
    <row r="75" spans="1:12" s="75" customFormat="1" ht="36">
      <c r="A75" s="89" t="s">
        <v>243</v>
      </c>
      <c r="B75" s="95" t="s">
        <v>150</v>
      </c>
      <c r="C75" s="83" t="s">
        <v>356</v>
      </c>
      <c r="D75" s="96">
        <v>94.92</v>
      </c>
      <c r="E75" s="101">
        <v>4</v>
      </c>
      <c r="F75" s="88"/>
      <c r="G75" s="82"/>
      <c r="H75" s="78">
        <f aca="true" t="shared" si="9" ref="H75:H138">G75+F75</f>
        <v>0</v>
      </c>
      <c r="I75" s="79">
        <f t="shared" si="5"/>
        <v>379.68</v>
      </c>
      <c r="J75" s="79">
        <f t="shared" si="6"/>
        <v>0</v>
      </c>
      <c r="K75" s="79">
        <f t="shared" si="7"/>
        <v>0</v>
      </c>
      <c r="L75" s="79">
        <f t="shared" si="8"/>
        <v>0</v>
      </c>
    </row>
    <row r="76" spans="1:12" s="75" customFormat="1" ht="36">
      <c r="A76" s="89" t="s">
        <v>244</v>
      </c>
      <c r="B76" s="102" t="s">
        <v>151</v>
      </c>
      <c r="C76" s="83" t="s">
        <v>356</v>
      </c>
      <c r="D76" s="96">
        <v>100.88</v>
      </c>
      <c r="E76" s="101">
        <v>4</v>
      </c>
      <c r="F76" s="88"/>
      <c r="G76" s="82"/>
      <c r="H76" s="78">
        <f t="shared" si="9"/>
        <v>0</v>
      </c>
      <c r="I76" s="79">
        <f t="shared" si="5"/>
        <v>403.52</v>
      </c>
      <c r="J76" s="79">
        <f t="shared" si="6"/>
        <v>0</v>
      </c>
      <c r="K76" s="79">
        <f t="shared" si="7"/>
        <v>0</v>
      </c>
      <c r="L76" s="79">
        <f t="shared" si="8"/>
        <v>0</v>
      </c>
    </row>
    <row r="77" spans="1:12" s="75" customFormat="1" ht="36">
      <c r="A77" s="89" t="s">
        <v>245</v>
      </c>
      <c r="B77" s="95" t="s">
        <v>152</v>
      </c>
      <c r="C77" s="83" t="s">
        <v>356</v>
      </c>
      <c r="D77" s="96">
        <v>134.22</v>
      </c>
      <c r="E77" s="101">
        <v>4</v>
      </c>
      <c r="F77" s="88"/>
      <c r="G77" s="82"/>
      <c r="H77" s="78">
        <f t="shared" si="9"/>
        <v>0</v>
      </c>
      <c r="I77" s="79">
        <f t="shared" si="5"/>
        <v>536.88</v>
      </c>
      <c r="J77" s="79">
        <f t="shared" si="6"/>
        <v>0</v>
      </c>
      <c r="K77" s="79">
        <f t="shared" si="7"/>
        <v>0</v>
      </c>
      <c r="L77" s="79">
        <f t="shared" si="8"/>
        <v>0</v>
      </c>
    </row>
    <row r="78" spans="1:12" s="75" customFormat="1" ht="48">
      <c r="A78" s="89" t="s">
        <v>246</v>
      </c>
      <c r="B78" s="95" t="s">
        <v>153</v>
      </c>
      <c r="C78" s="83" t="s">
        <v>356</v>
      </c>
      <c r="D78" s="96">
        <v>311.79</v>
      </c>
      <c r="E78" s="101">
        <v>4</v>
      </c>
      <c r="F78" s="88"/>
      <c r="G78" s="82"/>
      <c r="H78" s="78">
        <f t="shared" si="9"/>
        <v>0</v>
      </c>
      <c r="I78" s="79">
        <f t="shared" si="5"/>
        <v>1247.16</v>
      </c>
      <c r="J78" s="79">
        <f t="shared" si="6"/>
        <v>0</v>
      </c>
      <c r="K78" s="79">
        <f t="shared" si="7"/>
        <v>0</v>
      </c>
      <c r="L78" s="79">
        <f t="shared" si="8"/>
        <v>0</v>
      </c>
    </row>
    <row r="79" spans="1:12" s="75" customFormat="1" ht="36">
      <c r="A79" s="89" t="s">
        <v>247</v>
      </c>
      <c r="B79" s="102" t="s">
        <v>154</v>
      </c>
      <c r="C79" s="83" t="s">
        <v>356</v>
      </c>
      <c r="D79" s="96">
        <v>415.4</v>
      </c>
      <c r="E79" s="101">
        <v>4</v>
      </c>
      <c r="F79" s="88"/>
      <c r="G79" s="82"/>
      <c r="H79" s="78">
        <f t="shared" si="9"/>
        <v>0</v>
      </c>
      <c r="I79" s="79">
        <f t="shared" si="5"/>
        <v>1661.6</v>
      </c>
      <c r="J79" s="79">
        <f t="shared" si="6"/>
        <v>0</v>
      </c>
      <c r="K79" s="79">
        <f t="shared" si="7"/>
        <v>0</v>
      </c>
      <c r="L79" s="79">
        <f t="shared" si="8"/>
        <v>0</v>
      </c>
    </row>
    <row r="80" spans="1:12" s="75" customFormat="1" ht="36">
      <c r="A80" s="89" t="s">
        <v>248</v>
      </c>
      <c r="B80" s="95" t="s">
        <v>155</v>
      </c>
      <c r="C80" s="83" t="s">
        <v>356</v>
      </c>
      <c r="D80" s="96">
        <v>87.52</v>
      </c>
      <c r="E80" s="101">
        <v>2</v>
      </c>
      <c r="F80" s="88"/>
      <c r="G80" s="82"/>
      <c r="H80" s="78">
        <f t="shared" si="9"/>
        <v>0</v>
      </c>
      <c r="I80" s="79">
        <f t="shared" si="5"/>
        <v>175.04</v>
      </c>
      <c r="J80" s="79">
        <f t="shared" si="6"/>
        <v>0</v>
      </c>
      <c r="K80" s="79">
        <f t="shared" si="7"/>
        <v>0</v>
      </c>
      <c r="L80" s="79">
        <f t="shared" si="8"/>
        <v>0</v>
      </c>
    </row>
    <row r="81" spans="1:12" s="75" customFormat="1" ht="24">
      <c r="A81" s="89" t="s">
        <v>249</v>
      </c>
      <c r="B81" s="95" t="s">
        <v>156</v>
      </c>
      <c r="C81" s="83" t="s">
        <v>356</v>
      </c>
      <c r="D81" s="96">
        <v>177.44</v>
      </c>
      <c r="E81" s="101">
        <v>8</v>
      </c>
      <c r="F81" s="88"/>
      <c r="G81" s="82"/>
      <c r="H81" s="78">
        <f t="shared" si="9"/>
        <v>0</v>
      </c>
      <c r="I81" s="79">
        <f t="shared" si="5"/>
        <v>1419.52</v>
      </c>
      <c r="J81" s="79">
        <f t="shared" si="6"/>
        <v>0</v>
      </c>
      <c r="K81" s="79">
        <f t="shared" si="7"/>
        <v>0</v>
      </c>
      <c r="L81" s="79">
        <f t="shared" si="8"/>
        <v>0</v>
      </c>
    </row>
    <row r="82" spans="1:12" s="75" customFormat="1" ht="12">
      <c r="A82" s="106" t="s">
        <v>250</v>
      </c>
      <c r="B82" s="107" t="s">
        <v>157</v>
      </c>
      <c r="C82" s="83"/>
      <c r="D82" s="108">
        <v>0</v>
      </c>
      <c r="E82" s="109"/>
      <c r="F82" s="88"/>
      <c r="G82" s="82"/>
      <c r="H82" s="78">
        <f t="shared" si="9"/>
        <v>0</v>
      </c>
      <c r="I82" s="79">
        <f aca="true" t="shared" si="10" ref="I82:I122">ROUNDUP((E82*D82),2)</f>
        <v>0</v>
      </c>
      <c r="J82" s="79">
        <f aca="true" t="shared" si="11" ref="J82:J122">ROUNDUP((F82*D82),2)</f>
        <v>0</v>
      </c>
      <c r="K82" s="79">
        <f aca="true" t="shared" si="12" ref="K82:K122">ROUNDUP((D82*G82),2)</f>
        <v>0</v>
      </c>
      <c r="L82" s="79">
        <f aca="true" t="shared" si="13" ref="L82:L124">K82+J82</f>
        <v>0</v>
      </c>
    </row>
    <row r="83" spans="1:12" s="75" customFormat="1" ht="24">
      <c r="A83" s="110" t="s">
        <v>251</v>
      </c>
      <c r="B83" s="103" t="s">
        <v>158</v>
      </c>
      <c r="C83" s="83" t="s">
        <v>355</v>
      </c>
      <c r="D83" s="104">
        <v>35.02</v>
      </c>
      <c r="E83" s="80">
        <v>24</v>
      </c>
      <c r="F83" s="88"/>
      <c r="G83" s="82"/>
      <c r="H83" s="78">
        <f t="shared" si="9"/>
        <v>0</v>
      </c>
      <c r="I83" s="79">
        <f t="shared" si="10"/>
        <v>840.48</v>
      </c>
      <c r="J83" s="79">
        <f t="shared" si="11"/>
        <v>0</v>
      </c>
      <c r="K83" s="79">
        <f t="shared" si="12"/>
        <v>0</v>
      </c>
      <c r="L83" s="79">
        <f t="shared" si="13"/>
        <v>0</v>
      </c>
    </row>
    <row r="84" spans="1:12" s="75" customFormat="1" ht="24">
      <c r="A84" s="110" t="s">
        <v>252</v>
      </c>
      <c r="B84" s="95" t="s">
        <v>135</v>
      </c>
      <c r="C84" s="83" t="s">
        <v>353</v>
      </c>
      <c r="D84" s="96">
        <v>52.32</v>
      </c>
      <c r="E84" s="97">
        <v>36</v>
      </c>
      <c r="F84" s="88"/>
      <c r="G84" s="82"/>
      <c r="H84" s="78">
        <f t="shared" si="9"/>
        <v>0</v>
      </c>
      <c r="I84" s="79">
        <f t="shared" si="10"/>
        <v>1883.52</v>
      </c>
      <c r="J84" s="79">
        <f t="shared" si="11"/>
        <v>0</v>
      </c>
      <c r="K84" s="79">
        <f t="shared" si="12"/>
        <v>0</v>
      </c>
      <c r="L84" s="79">
        <f t="shared" si="13"/>
        <v>0</v>
      </c>
    </row>
    <row r="85" spans="1:12" s="75" customFormat="1" ht="24">
      <c r="A85" s="110" t="s">
        <v>253</v>
      </c>
      <c r="B85" s="95" t="s">
        <v>121</v>
      </c>
      <c r="C85" s="83" t="s">
        <v>353</v>
      </c>
      <c r="D85" s="96">
        <v>9.38</v>
      </c>
      <c r="E85" s="101">
        <v>36</v>
      </c>
      <c r="F85" s="88"/>
      <c r="G85" s="82"/>
      <c r="H85" s="78">
        <f t="shared" si="9"/>
        <v>0</v>
      </c>
      <c r="I85" s="79">
        <f t="shared" si="10"/>
        <v>337.68</v>
      </c>
      <c r="J85" s="79">
        <f t="shared" si="11"/>
        <v>0</v>
      </c>
      <c r="K85" s="79">
        <f t="shared" si="12"/>
        <v>0</v>
      </c>
      <c r="L85" s="79">
        <f t="shared" si="13"/>
        <v>0</v>
      </c>
    </row>
    <row r="86" spans="1:12" s="75" customFormat="1" ht="24">
      <c r="A86" s="110" t="s">
        <v>254</v>
      </c>
      <c r="B86" s="95" t="s">
        <v>116</v>
      </c>
      <c r="C86" s="83" t="s">
        <v>353</v>
      </c>
      <c r="D86" s="96">
        <v>40.36</v>
      </c>
      <c r="E86" s="101">
        <v>36</v>
      </c>
      <c r="F86" s="88"/>
      <c r="G86" s="82"/>
      <c r="H86" s="78">
        <f t="shared" si="9"/>
        <v>0</v>
      </c>
      <c r="I86" s="79">
        <f t="shared" si="10"/>
        <v>1452.96</v>
      </c>
      <c r="J86" s="79">
        <f t="shared" si="11"/>
        <v>0</v>
      </c>
      <c r="K86" s="79">
        <f t="shared" si="12"/>
        <v>0</v>
      </c>
      <c r="L86" s="79">
        <f t="shared" si="13"/>
        <v>0</v>
      </c>
    </row>
    <row r="87" spans="1:12" s="75" customFormat="1" ht="24">
      <c r="A87" s="110" t="s">
        <v>255</v>
      </c>
      <c r="B87" s="95" t="s">
        <v>137</v>
      </c>
      <c r="C87" s="83" t="s">
        <v>353</v>
      </c>
      <c r="D87" s="96">
        <v>119.38</v>
      </c>
      <c r="E87" s="97">
        <v>12</v>
      </c>
      <c r="F87" s="88"/>
      <c r="G87" s="82"/>
      <c r="H87" s="78">
        <f t="shared" si="9"/>
        <v>0</v>
      </c>
      <c r="I87" s="79">
        <f t="shared" si="10"/>
        <v>1432.56</v>
      </c>
      <c r="J87" s="79">
        <f t="shared" si="11"/>
        <v>0</v>
      </c>
      <c r="K87" s="79">
        <f t="shared" si="12"/>
        <v>0</v>
      </c>
      <c r="L87" s="79">
        <f t="shared" si="13"/>
        <v>0</v>
      </c>
    </row>
    <row r="88" spans="1:12" s="75" customFormat="1" ht="48">
      <c r="A88" s="110" t="s">
        <v>256</v>
      </c>
      <c r="B88" s="102" t="s">
        <v>147</v>
      </c>
      <c r="C88" s="83" t="s">
        <v>357</v>
      </c>
      <c r="D88" s="96">
        <v>33.7</v>
      </c>
      <c r="E88" s="101">
        <v>20</v>
      </c>
      <c r="F88" s="88"/>
      <c r="G88" s="82"/>
      <c r="H88" s="78">
        <f t="shared" si="9"/>
        <v>0</v>
      </c>
      <c r="I88" s="79">
        <f t="shared" si="10"/>
        <v>674</v>
      </c>
      <c r="J88" s="79">
        <f t="shared" si="11"/>
        <v>0</v>
      </c>
      <c r="K88" s="79">
        <f t="shared" si="12"/>
        <v>0</v>
      </c>
      <c r="L88" s="79">
        <f t="shared" si="13"/>
        <v>0</v>
      </c>
    </row>
    <row r="89" spans="1:12" s="75" customFormat="1" ht="12">
      <c r="A89" s="91" t="s">
        <v>257</v>
      </c>
      <c r="B89" s="92" t="s">
        <v>159</v>
      </c>
      <c r="C89" s="83"/>
      <c r="D89" s="104">
        <v>0</v>
      </c>
      <c r="E89" s="97"/>
      <c r="F89" s="88"/>
      <c r="G89" s="82"/>
      <c r="H89" s="78">
        <f t="shared" si="9"/>
        <v>0</v>
      </c>
      <c r="I89" s="79">
        <f t="shared" si="10"/>
        <v>0</v>
      </c>
      <c r="J89" s="79">
        <f t="shared" si="11"/>
        <v>0</v>
      </c>
      <c r="K89" s="79">
        <f t="shared" si="12"/>
        <v>0</v>
      </c>
      <c r="L89" s="79">
        <f t="shared" si="13"/>
        <v>0</v>
      </c>
    </row>
    <row r="90" spans="1:12" s="75" customFormat="1" ht="24">
      <c r="A90" s="89" t="s">
        <v>258</v>
      </c>
      <c r="B90" s="103" t="s">
        <v>158</v>
      </c>
      <c r="C90" s="83" t="s">
        <v>355</v>
      </c>
      <c r="D90" s="96">
        <v>35.02</v>
      </c>
      <c r="E90" s="101">
        <v>4.48</v>
      </c>
      <c r="F90" s="88"/>
      <c r="G90" s="82">
        <v>3.22</v>
      </c>
      <c r="H90" s="78">
        <f t="shared" si="9"/>
        <v>3.22</v>
      </c>
      <c r="I90" s="79">
        <f t="shared" si="10"/>
        <v>156.89</v>
      </c>
      <c r="J90" s="79">
        <f t="shared" si="11"/>
        <v>0</v>
      </c>
      <c r="K90" s="79">
        <f t="shared" si="12"/>
        <v>112.77000000000001</v>
      </c>
      <c r="L90" s="79">
        <f t="shared" si="13"/>
        <v>112.77000000000001</v>
      </c>
    </row>
    <row r="91" spans="1:12" s="75" customFormat="1" ht="48">
      <c r="A91" s="89" t="s">
        <v>259</v>
      </c>
      <c r="B91" s="95" t="s">
        <v>126</v>
      </c>
      <c r="C91" s="83" t="s">
        <v>358</v>
      </c>
      <c r="D91" s="96">
        <v>2744.59</v>
      </c>
      <c r="E91" s="101">
        <v>3.52</v>
      </c>
      <c r="F91" s="88"/>
      <c r="G91" s="82">
        <v>2.83</v>
      </c>
      <c r="H91" s="78">
        <f t="shared" si="9"/>
        <v>2.83</v>
      </c>
      <c r="I91" s="79">
        <f t="shared" si="10"/>
        <v>9660.960000000001</v>
      </c>
      <c r="J91" s="79">
        <f t="shared" si="11"/>
        <v>0</v>
      </c>
      <c r="K91" s="79">
        <f t="shared" si="12"/>
        <v>7767.1900000000005</v>
      </c>
      <c r="L91" s="79">
        <f t="shared" si="13"/>
        <v>7767.1900000000005</v>
      </c>
    </row>
    <row r="92" spans="1:12" s="75" customFormat="1" ht="36">
      <c r="A92" s="89" t="s">
        <v>260</v>
      </c>
      <c r="B92" s="102" t="s">
        <v>120</v>
      </c>
      <c r="C92" s="83" t="s">
        <v>353</v>
      </c>
      <c r="D92" s="96">
        <v>94.86</v>
      </c>
      <c r="E92" s="101">
        <v>19.6</v>
      </c>
      <c r="F92" s="88"/>
      <c r="G92" s="82">
        <v>16.08</v>
      </c>
      <c r="H92" s="78">
        <f t="shared" si="9"/>
        <v>16.08</v>
      </c>
      <c r="I92" s="79">
        <f t="shared" si="10"/>
        <v>1859.26</v>
      </c>
      <c r="J92" s="79">
        <f t="shared" si="11"/>
        <v>0</v>
      </c>
      <c r="K92" s="79">
        <f t="shared" si="12"/>
        <v>1525.35</v>
      </c>
      <c r="L92" s="79">
        <f t="shared" si="13"/>
        <v>1525.35</v>
      </c>
    </row>
    <row r="93" spans="1:12" s="75" customFormat="1" ht="24">
      <c r="A93" s="89" t="s">
        <v>261</v>
      </c>
      <c r="B93" s="95" t="s">
        <v>135</v>
      </c>
      <c r="C93" s="83" t="s">
        <v>353</v>
      </c>
      <c r="D93" s="96">
        <v>52.32</v>
      </c>
      <c r="E93" s="97">
        <v>132</v>
      </c>
      <c r="F93" s="88"/>
      <c r="G93" s="82"/>
      <c r="H93" s="78">
        <f t="shared" si="9"/>
        <v>0</v>
      </c>
      <c r="I93" s="79">
        <f t="shared" si="10"/>
        <v>6906.24</v>
      </c>
      <c r="J93" s="79">
        <f t="shared" si="11"/>
        <v>0</v>
      </c>
      <c r="K93" s="79">
        <f t="shared" si="12"/>
        <v>0</v>
      </c>
      <c r="L93" s="79">
        <f t="shared" si="13"/>
        <v>0</v>
      </c>
    </row>
    <row r="94" spans="1:12" s="75" customFormat="1" ht="60">
      <c r="A94" s="89" t="s">
        <v>262</v>
      </c>
      <c r="B94" s="95" t="s">
        <v>136</v>
      </c>
      <c r="C94" s="83" t="s">
        <v>355</v>
      </c>
      <c r="D94" s="96">
        <v>97.34</v>
      </c>
      <c r="E94" s="101">
        <v>7.5</v>
      </c>
      <c r="F94" s="88"/>
      <c r="G94" s="82">
        <v>4.18</v>
      </c>
      <c r="H94" s="78">
        <f t="shared" si="9"/>
        <v>4.18</v>
      </c>
      <c r="I94" s="79">
        <f t="shared" si="10"/>
        <v>730.05</v>
      </c>
      <c r="J94" s="79">
        <f t="shared" si="11"/>
        <v>0</v>
      </c>
      <c r="K94" s="79">
        <f t="shared" si="12"/>
        <v>406.89</v>
      </c>
      <c r="L94" s="79">
        <f t="shared" si="13"/>
        <v>406.89</v>
      </c>
    </row>
    <row r="95" spans="1:12" s="75" customFormat="1" ht="24">
      <c r="A95" s="89" t="s">
        <v>263</v>
      </c>
      <c r="B95" s="95" t="s">
        <v>121</v>
      </c>
      <c r="C95" s="83" t="s">
        <v>353</v>
      </c>
      <c r="D95" s="96">
        <v>9.38</v>
      </c>
      <c r="E95" s="101">
        <v>216</v>
      </c>
      <c r="F95" s="88"/>
      <c r="G95" s="82"/>
      <c r="H95" s="78">
        <f t="shared" si="9"/>
        <v>0</v>
      </c>
      <c r="I95" s="79">
        <f t="shared" si="10"/>
        <v>2026.08</v>
      </c>
      <c r="J95" s="79">
        <f t="shared" si="11"/>
        <v>0</v>
      </c>
      <c r="K95" s="79">
        <f t="shared" si="12"/>
        <v>0</v>
      </c>
      <c r="L95" s="79">
        <f t="shared" si="13"/>
        <v>0</v>
      </c>
    </row>
    <row r="96" spans="1:12" s="75" customFormat="1" ht="24">
      <c r="A96" s="89" t="s">
        <v>264</v>
      </c>
      <c r="B96" s="95" t="s">
        <v>116</v>
      </c>
      <c r="C96" s="83" t="s">
        <v>353</v>
      </c>
      <c r="D96" s="96">
        <v>40.36</v>
      </c>
      <c r="E96" s="101">
        <v>216</v>
      </c>
      <c r="F96" s="88"/>
      <c r="G96" s="82"/>
      <c r="H96" s="78">
        <f t="shared" si="9"/>
        <v>0</v>
      </c>
      <c r="I96" s="79">
        <f t="shared" si="10"/>
        <v>8717.76</v>
      </c>
      <c r="J96" s="79">
        <f t="shared" si="11"/>
        <v>0</v>
      </c>
      <c r="K96" s="79">
        <f t="shared" si="12"/>
        <v>0</v>
      </c>
      <c r="L96" s="79">
        <f t="shared" si="13"/>
        <v>0</v>
      </c>
    </row>
    <row r="97" spans="1:12" s="75" customFormat="1" ht="24">
      <c r="A97" s="89" t="s">
        <v>265</v>
      </c>
      <c r="B97" s="95" t="s">
        <v>137</v>
      </c>
      <c r="C97" s="83" t="s">
        <v>353</v>
      </c>
      <c r="D97" s="96">
        <v>119.38</v>
      </c>
      <c r="E97" s="97">
        <v>30</v>
      </c>
      <c r="F97" s="88"/>
      <c r="G97" s="82"/>
      <c r="H97" s="78">
        <f t="shared" si="9"/>
        <v>0</v>
      </c>
      <c r="I97" s="79">
        <f t="shared" si="10"/>
        <v>3581.4</v>
      </c>
      <c r="J97" s="79">
        <f t="shared" si="11"/>
        <v>0</v>
      </c>
      <c r="K97" s="79">
        <f t="shared" si="12"/>
        <v>0</v>
      </c>
      <c r="L97" s="79">
        <f t="shared" si="13"/>
        <v>0</v>
      </c>
    </row>
    <row r="98" spans="1:12" s="75" customFormat="1" ht="36">
      <c r="A98" s="89" t="s">
        <v>266</v>
      </c>
      <c r="B98" s="95" t="s">
        <v>138</v>
      </c>
      <c r="C98" s="83" t="s">
        <v>353</v>
      </c>
      <c r="D98" s="96">
        <v>76.5</v>
      </c>
      <c r="E98" s="97">
        <v>30</v>
      </c>
      <c r="F98" s="88"/>
      <c r="G98" s="82"/>
      <c r="H98" s="78">
        <f t="shared" si="9"/>
        <v>0</v>
      </c>
      <c r="I98" s="79">
        <f t="shared" si="10"/>
        <v>2295</v>
      </c>
      <c r="J98" s="79">
        <f t="shared" si="11"/>
        <v>0</v>
      </c>
      <c r="K98" s="79">
        <f t="shared" si="12"/>
        <v>0</v>
      </c>
      <c r="L98" s="79">
        <f t="shared" si="13"/>
        <v>0</v>
      </c>
    </row>
    <row r="99" spans="1:12" s="75" customFormat="1" ht="24">
      <c r="A99" s="89" t="s">
        <v>267</v>
      </c>
      <c r="B99" s="95" t="s">
        <v>139</v>
      </c>
      <c r="C99" s="83" t="s">
        <v>353</v>
      </c>
      <c r="D99" s="96">
        <v>46.36</v>
      </c>
      <c r="E99" s="97">
        <v>30</v>
      </c>
      <c r="F99" s="88"/>
      <c r="G99" s="82"/>
      <c r="H99" s="78">
        <f t="shared" si="9"/>
        <v>0</v>
      </c>
      <c r="I99" s="79">
        <f t="shared" si="10"/>
        <v>1390.8</v>
      </c>
      <c r="J99" s="79">
        <f t="shared" si="11"/>
        <v>0</v>
      </c>
      <c r="K99" s="79">
        <f t="shared" si="12"/>
        <v>0</v>
      </c>
      <c r="L99" s="79">
        <f t="shared" si="13"/>
        <v>0</v>
      </c>
    </row>
    <row r="100" spans="1:12" s="75" customFormat="1" ht="36">
      <c r="A100" s="89" t="s">
        <v>268</v>
      </c>
      <c r="B100" s="95" t="s">
        <v>140</v>
      </c>
      <c r="C100" s="83" t="s">
        <v>357</v>
      </c>
      <c r="D100" s="96">
        <v>6.15</v>
      </c>
      <c r="E100" s="96">
        <v>150</v>
      </c>
      <c r="F100" s="88"/>
      <c r="G100" s="82"/>
      <c r="H100" s="78">
        <f t="shared" si="9"/>
        <v>0</v>
      </c>
      <c r="I100" s="79">
        <f t="shared" si="10"/>
        <v>922.5</v>
      </c>
      <c r="J100" s="79">
        <f t="shared" si="11"/>
        <v>0</v>
      </c>
      <c r="K100" s="79">
        <f t="shared" si="12"/>
        <v>0</v>
      </c>
      <c r="L100" s="79">
        <f t="shared" si="13"/>
        <v>0</v>
      </c>
    </row>
    <row r="101" spans="1:12" s="75" customFormat="1" ht="36">
      <c r="A101" s="89" t="s">
        <v>269</v>
      </c>
      <c r="B101" s="95" t="s">
        <v>141</v>
      </c>
      <c r="C101" s="83" t="s">
        <v>356</v>
      </c>
      <c r="D101" s="96">
        <v>118.38</v>
      </c>
      <c r="E101" s="96">
        <v>5</v>
      </c>
      <c r="F101" s="88"/>
      <c r="G101" s="82"/>
      <c r="H101" s="78">
        <f t="shared" si="9"/>
        <v>0</v>
      </c>
      <c r="I101" s="79">
        <f t="shared" si="10"/>
        <v>591.9</v>
      </c>
      <c r="J101" s="79">
        <f t="shared" si="11"/>
        <v>0</v>
      </c>
      <c r="K101" s="79">
        <f t="shared" si="12"/>
        <v>0</v>
      </c>
      <c r="L101" s="79">
        <f t="shared" si="13"/>
        <v>0</v>
      </c>
    </row>
    <row r="102" spans="1:12" s="75" customFormat="1" ht="48">
      <c r="A102" s="89" t="s">
        <v>270</v>
      </c>
      <c r="B102" s="95" t="s">
        <v>142</v>
      </c>
      <c r="C102" s="83" t="s">
        <v>360</v>
      </c>
      <c r="D102" s="96">
        <v>100.9</v>
      </c>
      <c r="E102" s="96">
        <v>2</v>
      </c>
      <c r="F102" s="88"/>
      <c r="G102" s="82"/>
      <c r="H102" s="78">
        <f t="shared" si="9"/>
        <v>0</v>
      </c>
      <c r="I102" s="79">
        <f t="shared" si="10"/>
        <v>201.8</v>
      </c>
      <c r="J102" s="79">
        <f t="shared" si="11"/>
        <v>0</v>
      </c>
      <c r="K102" s="79">
        <f t="shared" si="12"/>
        <v>0</v>
      </c>
      <c r="L102" s="79">
        <f t="shared" si="13"/>
        <v>0</v>
      </c>
    </row>
    <row r="103" spans="1:12" s="75" customFormat="1" ht="48">
      <c r="A103" s="89" t="s">
        <v>271</v>
      </c>
      <c r="B103" s="95" t="s">
        <v>143</v>
      </c>
      <c r="C103" s="83" t="s">
        <v>359</v>
      </c>
      <c r="D103" s="96">
        <v>201.52</v>
      </c>
      <c r="E103" s="96">
        <v>5</v>
      </c>
      <c r="F103" s="88"/>
      <c r="G103" s="82"/>
      <c r="H103" s="78">
        <f t="shared" si="9"/>
        <v>0</v>
      </c>
      <c r="I103" s="79">
        <f t="shared" si="10"/>
        <v>1007.6</v>
      </c>
      <c r="J103" s="79">
        <f t="shared" si="11"/>
        <v>0</v>
      </c>
      <c r="K103" s="79">
        <f t="shared" si="12"/>
        <v>0</v>
      </c>
      <c r="L103" s="79">
        <f t="shared" si="13"/>
        <v>0</v>
      </c>
    </row>
    <row r="104" spans="1:12" s="75" customFormat="1" ht="36">
      <c r="A104" s="89" t="s">
        <v>272</v>
      </c>
      <c r="B104" s="95" t="s">
        <v>144</v>
      </c>
      <c r="C104" s="83" t="s">
        <v>356</v>
      </c>
      <c r="D104" s="96">
        <v>17.5</v>
      </c>
      <c r="E104" s="96">
        <v>2</v>
      </c>
      <c r="F104" s="88"/>
      <c r="G104" s="82"/>
      <c r="H104" s="78">
        <f t="shared" si="9"/>
        <v>0</v>
      </c>
      <c r="I104" s="79">
        <f t="shared" si="10"/>
        <v>35</v>
      </c>
      <c r="J104" s="79">
        <f t="shared" si="11"/>
        <v>0</v>
      </c>
      <c r="K104" s="79">
        <f t="shared" si="12"/>
        <v>0</v>
      </c>
      <c r="L104" s="79">
        <f t="shared" si="13"/>
        <v>0</v>
      </c>
    </row>
    <row r="105" spans="1:12" s="75" customFormat="1" ht="36">
      <c r="A105" s="89" t="s">
        <v>273</v>
      </c>
      <c r="B105" s="95" t="s">
        <v>145</v>
      </c>
      <c r="C105" s="83" t="s">
        <v>357</v>
      </c>
      <c r="D105" s="96">
        <v>13.74</v>
      </c>
      <c r="E105" s="96">
        <v>100</v>
      </c>
      <c r="F105" s="88"/>
      <c r="G105" s="82"/>
      <c r="H105" s="78">
        <f t="shared" si="9"/>
        <v>0</v>
      </c>
      <c r="I105" s="79">
        <f t="shared" si="10"/>
        <v>1374</v>
      </c>
      <c r="J105" s="79">
        <f t="shared" si="11"/>
        <v>0</v>
      </c>
      <c r="K105" s="79">
        <f t="shared" si="12"/>
        <v>0</v>
      </c>
      <c r="L105" s="79">
        <f t="shared" si="13"/>
        <v>0</v>
      </c>
    </row>
    <row r="106" spans="1:12" s="75" customFormat="1" ht="36">
      <c r="A106" s="89" t="s">
        <v>274</v>
      </c>
      <c r="B106" s="95" t="s">
        <v>146</v>
      </c>
      <c r="C106" s="83" t="s">
        <v>357</v>
      </c>
      <c r="D106" s="96">
        <v>25.17</v>
      </c>
      <c r="E106" s="96">
        <v>30</v>
      </c>
      <c r="F106" s="88"/>
      <c r="G106" s="82"/>
      <c r="H106" s="78">
        <f t="shared" si="9"/>
        <v>0</v>
      </c>
      <c r="I106" s="79">
        <f t="shared" si="10"/>
        <v>755.1</v>
      </c>
      <c r="J106" s="79">
        <f t="shared" si="11"/>
        <v>0</v>
      </c>
      <c r="K106" s="79">
        <f t="shared" si="12"/>
        <v>0</v>
      </c>
      <c r="L106" s="79">
        <f t="shared" si="13"/>
        <v>0</v>
      </c>
    </row>
    <row r="107" spans="1:12" s="75" customFormat="1" ht="48">
      <c r="A107" s="89" t="s">
        <v>275</v>
      </c>
      <c r="B107" s="102" t="s">
        <v>147</v>
      </c>
      <c r="C107" s="83" t="s">
        <v>357</v>
      </c>
      <c r="D107" s="96">
        <v>33.7</v>
      </c>
      <c r="E107" s="96">
        <v>20</v>
      </c>
      <c r="F107" s="88"/>
      <c r="G107" s="82"/>
      <c r="H107" s="78">
        <f t="shared" si="9"/>
        <v>0</v>
      </c>
      <c r="I107" s="79">
        <f t="shared" si="10"/>
        <v>674</v>
      </c>
      <c r="J107" s="79">
        <f t="shared" si="11"/>
        <v>0</v>
      </c>
      <c r="K107" s="79">
        <f t="shared" si="12"/>
        <v>0</v>
      </c>
      <c r="L107" s="79">
        <f t="shared" si="13"/>
        <v>0</v>
      </c>
    </row>
    <row r="108" spans="1:12" s="75" customFormat="1" ht="36">
      <c r="A108" s="89" t="s">
        <v>276</v>
      </c>
      <c r="B108" s="95" t="s">
        <v>148</v>
      </c>
      <c r="C108" s="83" t="s">
        <v>356</v>
      </c>
      <c r="D108" s="96">
        <v>69.37</v>
      </c>
      <c r="E108" s="96">
        <v>4</v>
      </c>
      <c r="F108" s="88"/>
      <c r="G108" s="82"/>
      <c r="H108" s="78">
        <f t="shared" si="9"/>
        <v>0</v>
      </c>
      <c r="I108" s="79">
        <f t="shared" si="10"/>
        <v>277.48</v>
      </c>
      <c r="J108" s="79">
        <f t="shared" si="11"/>
        <v>0</v>
      </c>
      <c r="K108" s="79">
        <f t="shared" si="12"/>
        <v>0</v>
      </c>
      <c r="L108" s="79">
        <f t="shared" si="13"/>
        <v>0</v>
      </c>
    </row>
    <row r="109" spans="1:12" s="75" customFormat="1" ht="36">
      <c r="A109" s="89" t="s">
        <v>277</v>
      </c>
      <c r="B109" s="95" t="s">
        <v>160</v>
      </c>
      <c r="C109" s="83" t="s">
        <v>356</v>
      </c>
      <c r="D109" s="96">
        <v>90.03</v>
      </c>
      <c r="E109" s="96">
        <v>2</v>
      </c>
      <c r="F109" s="88"/>
      <c r="G109" s="82"/>
      <c r="H109" s="78">
        <f t="shared" si="9"/>
        <v>0</v>
      </c>
      <c r="I109" s="79">
        <f t="shared" si="10"/>
        <v>180.06</v>
      </c>
      <c r="J109" s="79">
        <f t="shared" si="11"/>
        <v>0</v>
      </c>
      <c r="K109" s="79">
        <f t="shared" si="12"/>
        <v>0</v>
      </c>
      <c r="L109" s="79">
        <f t="shared" si="13"/>
        <v>0</v>
      </c>
    </row>
    <row r="110" spans="1:12" s="75" customFormat="1" ht="36">
      <c r="A110" s="89" t="s">
        <v>278</v>
      </c>
      <c r="B110" s="95" t="s">
        <v>150</v>
      </c>
      <c r="C110" s="83" t="s">
        <v>356</v>
      </c>
      <c r="D110" s="96">
        <v>94.92</v>
      </c>
      <c r="E110" s="96">
        <v>4</v>
      </c>
      <c r="F110" s="88"/>
      <c r="G110" s="82"/>
      <c r="H110" s="78">
        <f t="shared" si="9"/>
        <v>0</v>
      </c>
      <c r="I110" s="79">
        <f t="shared" si="10"/>
        <v>379.68</v>
      </c>
      <c r="J110" s="79">
        <f t="shared" si="11"/>
        <v>0</v>
      </c>
      <c r="K110" s="79">
        <f t="shared" si="12"/>
        <v>0</v>
      </c>
      <c r="L110" s="79">
        <f t="shared" si="13"/>
        <v>0</v>
      </c>
    </row>
    <row r="111" spans="1:12" s="75" customFormat="1" ht="36">
      <c r="A111" s="89" t="s">
        <v>279</v>
      </c>
      <c r="B111" s="102" t="s">
        <v>151</v>
      </c>
      <c r="C111" s="83" t="s">
        <v>356</v>
      </c>
      <c r="D111" s="96">
        <v>100.88</v>
      </c>
      <c r="E111" s="96">
        <v>4</v>
      </c>
      <c r="F111" s="88"/>
      <c r="G111" s="82"/>
      <c r="H111" s="78">
        <f t="shared" si="9"/>
        <v>0</v>
      </c>
      <c r="I111" s="79">
        <f t="shared" si="10"/>
        <v>403.52</v>
      </c>
      <c r="J111" s="79">
        <f t="shared" si="11"/>
        <v>0</v>
      </c>
      <c r="K111" s="79">
        <f t="shared" si="12"/>
        <v>0</v>
      </c>
      <c r="L111" s="79">
        <f t="shared" si="13"/>
        <v>0</v>
      </c>
    </row>
    <row r="112" spans="1:12" s="75" customFormat="1" ht="36">
      <c r="A112" s="89" t="s">
        <v>280</v>
      </c>
      <c r="B112" s="95" t="s">
        <v>152</v>
      </c>
      <c r="C112" s="83" t="s">
        <v>356</v>
      </c>
      <c r="D112" s="96">
        <v>134.22</v>
      </c>
      <c r="E112" s="96">
        <v>4</v>
      </c>
      <c r="F112" s="88"/>
      <c r="G112" s="82"/>
      <c r="H112" s="78">
        <f t="shared" si="9"/>
        <v>0</v>
      </c>
      <c r="I112" s="79">
        <f t="shared" si="10"/>
        <v>536.88</v>
      </c>
      <c r="J112" s="79">
        <f t="shared" si="11"/>
        <v>0</v>
      </c>
      <c r="K112" s="79">
        <f t="shared" si="12"/>
        <v>0</v>
      </c>
      <c r="L112" s="79">
        <f t="shared" si="13"/>
        <v>0</v>
      </c>
    </row>
    <row r="113" spans="1:12" s="75" customFormat="1" ht="48">
      <c r="A113" s="89" t="s">
        <v>281</v>
      </c>
      <c r="B113" s="95" t="s">
        <v>153</v>
      </c>
      <c r="C113" s="83" t="s">
        <v>356</v>
      </c>
      <c r="D113" s="96">
        <v>311.79</v>
      </c>
      <c r="E113" s="96">
        <v>2</v>
      </c>
      <c r="F113" s="88"/>
      <c r="G113" s="82"/>
      <c r="H113" s="78">
        <f t="shared" si="9"/>
        <v>0</v>
      </c>
      <c r="I113" s="79">
        <f t="shared" si="10"/>
        <v>623.58</v>
      </c>
      <c r="J113" s="79">
        <f t="shared" si="11"/>
        <v>0</v>
      </c>
      <c r="K113" s="79">
        <f t="shared" si="12"/>
        <v>0</v>
      </c>
      <c r="L113" s="79">
        <f t="shared" si="13"/>
        <v>0</v>
      </c>
    </row>
    <row r="114" spans="1:12" s="75" customFormat="1" ht="36">
      <c r="A114" s="89" t="s">
        <v>282</v>
      </c>
      <c r="B114" s="102" t="s">
        <v>154</v>
      </c>
      <c r="C114" s="83" t="s">
        <v>356</v>
      </c>
      <c r="D114" s="96">
        <v>415.4</v>
      </c>
      <c r="E114" s="96">
        <v>2</v>
      </c>
      <c r="F114" s="88"/>
      <c r="G114" s="82"/>
      <c r="H114" s="78">
        <f t="shared" si="9"/>
        <v>0</v>
      </c>
      <c r="I114" s="79">
        <f t="shared" si="10"/>
        <v>830.8</v>
      </c>
      <c r="J114" s="79">
        <f t="shared" si="11"/>
        <v>0</v>
      </c>
      <c r="K114" s="79">
        <f t="shared" si="12"/>
        <v>0</v>
      </c>
      <c r="L114" s="79">
        <f t="shared" si="13"/>
        <v>0</v>
      </c>
    </row>
    <row r="115" spans="1:12" s="75" customFormat="1" ht="24">
      <c r="A115" s="89" t="s">
        <v>283</v>
      </c>
      <c r="B115" s="95" t="s">
        <v>156</v>
      </c>
      <c r="C115" s="83" t="s">
        <v>356</v>
      </c>
      <c r="D115" s="96">
        <v>177.44</v>
      </c>
      <c r="E115" s="96">
        <v>1</v>
      </c>
      <c r="F115" s="88"/>
      <c r="G115" s="82"/>
      <c r="H115" s="78">
        <f t="shared" si="9"/>
        <v>0</v>
      </c>
      <c r="I115" s="79">
        <f t="shared" si="10"/>
        <v>177.44</v>
      </c>
      <c r="J115" s="79">
        <f t="shared" si="11"/>
        <v>0</v>
      </c>
      <c r="K115" s="79">
        <f t="shared" si="12"/>
        <v>0</v>
      </c>
      <c r="L115" s="79">
        <f t="shared" si="13"/>
        <v>0</v>
      </c>
    </row>
    <row r="116" spans="1:12" s="75" customFormat="1" ht="36">
      <c r="A116" s="89" t="s">
        <v>284</v>
      </c>
      <c r="B116" s="95" t="s">
        <v>155</v>
      </c>
      <c r="C116" s="83" t="s">
        <v>356</v>
      </c>
      <c r="D116" s="96">
        <v>87.52</v>
      </c>
      <c r="E116" s="96">
        <v>2</v>
      </c>
      <c r="F116" s="88"/>
      <c r="G116" s="82"/>
      <c r="H116" s="78">
        <f t="shared" si="9"/>
        <v>0</v>
      </c>
      <c r="I116" s="79">
        <f t="shared" si="10"/>
        <v>175.04</v>
      </c>
      <c r="J116" s="79">
        <f t="shared" si="11"/>
        <v>0</v>
      </c>
      <c r="K116" s="79">
        <f t="shared" si="12"/>
        <v>0</v>
      </c>
      <c r="L116" s="79">
        <f t="shared" si="13"/>
        <v>0</v>
      </c>
    </row>
    <row r="117" spans="1:12" s="75" customFormat="1" ht="24">
      <c r="A117" s="89" t="s">
        <v>285</v>
      </c>
      <c r="B117" s="95" t="s">
        <v>161</v>
      </c>
      <c r="C117" s="83" t="s">
        <v>356</v>
      </c>
      <c r="D117" s="96">
        <v>942.96</v>
      </c>
      <c r="E117" s="96">
        <v>1</v>
      </c>
      <c r="F117" s="88"/>
      <c r="G117" s="82"/>
      <c r="H117" s="78">
        <f t="shared" si="9"/>
        <v>0</v>
      </c>
      <c r="I117" s="79">
        <f t="shared" si="10"/>
        <v>942.96</v>
      </c>
      <c r="J117" s="79">
        <f t="shared" si="11"/>
        <v>0</v>
      </c>
      <c r="K117" s="79">
        <f t="shared" si="12"/>
        <v>0</v>
      </c>
      <c r="L117" s="79">
        <f t="shared" si="13"/>
        <v>0</v>
      </c>
    </row>
    <row r="118" spans="1:12" s="75" customFormat="1" ht="12">
      <c r="A118" s="91" t="s">
        <v>286</v>
      </c>
      <c r="B118" s="107" t="s">
        <v>157</v>
      </c>
      <c r="C118" s="83"/>
      <c r="D118" s="93">
        <v>0</v>
      </c>
      <c r="E118" s="97"/>
      <c r="F118" s="88"/>
      <c r="G118" s="82"/>
      <c r="H118" s="78">
        <f t="shared" si="9"/>
        <v>0</v>
      </c>
      <c r="I118" s="79">
        <f t="shared" si="10"/>
        <v>0</v>
      </c>
      <c r="J118" s="79">
        <f t="shared" si="11"/>
        <v>0</v>
      </c>
      <c r="K118" s="79">
        <f t="shared" si="12"/>
        <v>0</v>
      </c>
      <c r="L118" s="79">
        <f t="shared" si="13"/>
        <v>0</v>
      </c>
    </row>
    <row r="119" spans="1:12" s="75" customFormat="1" ht="24">
      <c r="A119" s="89" t="s">
        <v>287</v>
      </c>
      <c r="B119" s="103" t="s">
        <v>158</v>
      </c>
      <c r="C119" s="83" t="s">
        <v>355</v>
      </c>
      <c r="D119" s="96">
        <v>35.02</v>
      </c>
      <c r="E119" s="101">
        <v>6</v>
      </c>
      <c r="F119" s="88"/>
      <c r="G119" s="82"/>
      <c r="H119" s="78">
        <f t="shared" si="9"/>
        <v>0</v>
      </c>
      <c r="I119" s="79">
        <f t="shared" si="10"/>
        <v>210.12</v>
      </c>
      <c r="J119" s="79">
        <f t="shared" si="11"/>
        <v>0</v>
      </c>
      <c r="K119" s="79">
        <f t="shared" si="12"/>
        <v>0</v>
      </c>
      <c r="L119" s="79">
        <f t="shared" si="13"/>
        <v>0</v>
      </c>
    </row>
    <row r="120" spans="1:12" s="75" customFormat="1" ht="24">
      <c r="A120" s="89" t="s">
        <v>288</v>
      </c>
      <c r="B120" s="95" t="s">
        <v>135</v>
      </c>
      <c r="C120" s="83" t="s">
        <v>353</v>
      </c>
      <c r="D120" s="96">
        <v>52.32</v>
      </c>
      <c r="E120" s="97">
        <v>14</v>
      </c>
      <c r="F120" s="88"/>
      <c r="G120" s="82"/>
      <c r="H120" s="78">
        <f t="shared" si="9"/>
        <v>0</v>
      </c>
      <c r="I120" s="79">
        <f t="shared" si="10"/>
        <v>732.48</v>
      </c>
      <c r="J120" s="79">
        <f t="shared" si="11"/>
        <v>0</v>
      </c>
      <c r="K120" s="79">
        <f t="shared" si="12"/>
        <v>0</v>
      </c>
      <c r="L120" s="79">
        <f t="shared" si="13"/>
        <v>0</v>
      </c>
    </row>
    <row r="121" spans="1:12" s="75" customFormat="1" ht="24">
      <c r="A121" s="89" t="s">
        <v>289</v>
      </c>
      <c r="B121" s="95" t="s">
        <v>137</v>
      </c>
      <c r="C121" s="83" t="s">
        <v>353</v>
      </c>
      <c r="D121" s="96">
        <v>119.38</v>
      </c>
      <c r="E121" s="97">
        <v>4</v>
      </c>
      <c r="F121" s="88"/>
      <c r="G121" s="82"/>
      <c r="H121" s="78">
        <f t="shared" si="9"/>
        <v>0</v>
      </c>
      <c r="I121" s="79">
        <f t="shared" si="10"/>
        <v>477.52</v>
      </c>
      <c r="J121" s="79">
        <f t="shared" si="11"/>
        <v>0</v>
      </c>
      <c r="K121" s="79">
        <f t="shared" si="12"/>
        <v>0</v>
      </c>
      <c r="L121" s="79">
        <f t="shared" si="13"/>
        <v>0</v>
      </c>
    </row>
    <row r="122" spans="1:12" s="75" customFormat="1" ht="12">
      <c r="A122" s="91" t="s">
        <v>290</v>
      </c>
      <c r="B122" s="92" t="s">
        <v>162</v>
      </c>
      <c r="C122" s="83"/>
      <c r="D122" s="104">
        <v>0</v>
      </c>
      <c r="E122" s="101"/>
      <c r="F122" s="88"/>
      <c r="G122" s="82"/>
      <c r="H122" s="78">
        <f t="shared" si="9"/>
        <v>0</v>
      </c>
      <c r="I122" s="79">
        <f t="shared" si="10"/>
        <v>0</v>
      </c>
      <c r="J122" s="79">
        <f t="shared" si="11"/>
        <v>0</v>
      </c>
      <c r="K122" s="79">
        <f t="shared" si="12"/>
        <v>0</v>
      </c>
      <c r="L122" s="79">
        <f t="shared" si="13"/>
        <v>0</v>
      </c>
    </row>
    <row r="123" spans="1:12" s="75" customFormat="1" ht="24">
      <c r="A123" s="89" t="s">
        <v>291</v>
      </c>
      <c r="B123" s="103" t="s">
        <v>119</v>
      </c>
      <c r="C123" s="83" t="s">
        <v>355</v>
      </c>
      <c r="D123" s="96">
        <v>35.02</v>
      </c>
      <c r="E123" s="101">
        <v>4.48</v>
      </c>
      <c r="F123" s="88"/>
      <c r="G123" s="82"/>
      <c r="H123" s="78">
        <f t="shared" si="9"/>
        <v>0</v>
      </c>
      <c r="I123" s="79">
        <f aca="true" t="shared" si="14" ref="I123:I139">E123*D123</f>
        <v>156.88960000000003</v>
      </c>
      <c r="J123" s="79">
        <f aca="true" t="shared" si="15" ref="J123:J139">F123*D123</f>
        <v>0</v>
      </c>
      <c r="K123" s="79">
        <f aca="true" t="shared" si="16" ref="K123:K139">D123*G123</f>
        <v>0</v>
      </c>
      <c r="L123" s="79">
        <f>K123+J123</f>
        <v>0</v>
      </c>
    </row>
    <row r="124" spans="1:12" s="75" customFormat="1" ht="24">
      <c r="A124" s="89" t="s">
        <v>292</v>
      </c>
      <c r="B124" s="102" t="s">
        <v>163</v>
      </c>
      <c r="C124" s="83" t="s">
        <v>353</v>
      </c>
      <c r="D124" s="96">
        <v>94.86</v>
      </c>
      <c r="E124" s="101">
        <v>22.4</v>
      </c>
      <c r="F124" s="88"/>
      <c r="G124" s="82"/>
      <c r="H124" s="78">
        <f t="shared" si="9"/>
        <v>0</v>
      </c>
      <c r="I124" s="79">
        <f t="shared" si="14"/>
        <v>2124.864</v>
      </c>
      <c r="J124" s="79">
        <f t="shared" si="15"/>
        <v>0</v>
      </c>
      <c r="K124" s="79">
        <f t="shared" si="16"/>
        <v>0</v>
      </c>
      <c r="L124" s="79">
        <f t="shared" si="13"/>
        <v>0</v>
      </c>
    </row>
    <row r="125" spans="1:12" s="75" customFormat="1" ht="24">
      <c r="A125" s="89" t="s">
        <v>293</v>
      </c>
      <c r="B125" s="95" t="s">
        <v>135</v>
      </c>
      <c r="C125" s="83" t="s">
        <v>353</v>
      </c>
      <c r="D125" s="96">
        <v>52.32</v>
      </c>
      <c r="E125" s="101">
        <v>84</v>
      </c>
      <c r="F125" s="88"/>
      <c r="G125" s="82"/>
      <c r="H125" s="78">
        <f t="shared" si="9"/>
        <v>0</v>
      </c>
      <c r="I125" s="79">
        <f t="shared" si="14"/>
        <v>4394.88</v>
      </c>
      <c r="J125" s="79">
        <f t="shared" si="15"/>
        <v>0</v>
      </c>
      <c r="K125" s="79">
        <f t="shared" si="16"/>
        <v>0</v>
      </c>
      <c r="L125" s="79">
        <f aca="true" t="shared" si="17" ref="L125:L146">K125+J125</f>
        <v>0</v>
      </c>
    </row>
    <row r="126" spans="1:12" s="75" customFormat="1" ht="48">
      <c r="A126" s="89" t="s">
        <v>294</v>
      </c>
      <c r="B126" s="95" t="s">
        <v>126</v>
      </c>
      <c r="C126" s="83" t="s">
        <v>358</v>
      </c>
      <c r="D126" s="96">
        <v>2744.59</v>
      </c>
      <c r="E126" s="101">
        <v>2.72</v>
      </c>
      <c r="F126" s="88"/>
      <c r="G126" s="82"/>
      <c r="H126" s="78">
        <f t="shared" si="9"/>
        <v>0</v>
      </c>
      <c r="I126" s="79">
        <f t="shared" si="14"/>
        <v>7465.284800000001</v>
      </c>
      <c r="J126" s="79">
        <f t="shared" si="15"/>
        <v>0</v>
      </c>
      <c r="K126" s="79">
        <f t="shared" si="16"/>
        <v>0</v>
      </c>
      <c r="L126" s="79">
        <f t="shared" si="17"/>
        <v>0</v>
      </c>
    </row>
    <row r="127" spans="1:12" s="75" customFormat="1" ht="24">
      <c r="A127" s="89" t="s">
        <v>295</v>
      </c>
      <c r="B127" s="95" t="s">
        <v>121</v>
      </c>
      <c r="C127" s="83" t="s">
        <v>353</v>
      </c>
      <c r="D127" s="96">
        <v>9.38</v>
      </c>
      <c r="E127" s="97">
        <v>168</v>
      </c>
      <c r="F127" s="88"/>
      <c r="G127" s="82"/>
      <c r="H127" s="78">
        <f t="shared" si="9"/>
        <v>0</v>
      </c>
      <c r="I127" s="79">
        <f t="shared" si="14"/>
        <v>1575.8400000000001</v>
      </c>
      <c r="J127" s="79">
        <f t="shared" si="15"/>
        <v>0</v>
      </c>
      <c r="K127" s="79">
        <f t="shared" si="16"/>
        <v>0</v>
      </c>
      <c r="L127" s="79">
        <f t="shared" si="17"/>
        <v>0</v>
      </c>
    </row>
    <row r="128" spans="1:12" s="75" customFormat="1" ht="24">
      <c r="A128" s="89" t="s">
        <v>296</v>
      </c>
      <c r="B128" s="95" t="s">
        <v>116</v>
      </c>
      <c r="C128" s="83" t="s">
        <v>353</v>
      </c>
      <c r="D128" s="96">
        <v>40.36</v>
      </c>
      <c r="E128" s="97">
        <v>168</v>
      </c>
      <c r="F128" s="88"/>
      <c r="G128" s="82"/>
      <c r="H128" s="78">
        <f t="shared" si="9"/>
        <v>0</v>
      </c>
      <c r="I128" s="79">
        <f t="shared" si="14"/>
        <v>6780.48</v>
      </c>
      <c r="J128" s="79">
        <f t="shared" si="15"/>
        <v>0</v>
      </c>
      <c r="K128" s="79">
        <f t="shared" si="16"/>
        <v>0</v>
      </c>
      <c r="L128" s="79">
        <f t="shared" si="17"/>
        <v>0</v>
      </c>
    </row>
    <row r="129" spans="1:12" s="75" customFormat="1" ht="24">
      <c r="A129" s="89" t="s">
        <v>297</v>
      </c>
      <c r="B129" s="95" t="s">
        <v>137</v>
      </c>
      <c r="C129" s="83" t="s">
        <v>353</v>
      </c>
      <c r="D129" s="96">
        <v>119.38</v>
      </c>
      <c r="E129" s="97">
        <v>50</v>
      </c>
      <c r="F129" s="88"/>
      <c r="G129" s="82"/>
      <c r="H129" s="78">
        <f t="shared" si="9"/>
        <v>0</v>
      </c>
      <c r="I129" s="79">
        <f t="shared" si="14"/>
        <v>5969</v>
      </c>
      <c r="J129" s="79">
        <f t="shared" si="15"/>
        <v>0</v>
      </c>
      <c r="K129" s="79">
        <f t="shared" si="16"/>
        <v>0</v>
      </c>
      <c r="L129" s="79">
        <f t="shared" si="17"/>
        <v>0</v>
      </c>
    </row>
    <row r="130" spans="1:12" s="75" customFormat="1" ht="24">
      <c r="A130" s="89" t="s">
        <v>298</v>
      </c>
      <c r="B130" s="95" t="s">
        <v>139</v>
      </c>
      <c r="C130" s="83" t="s">
        <v>353</v>
      </c>
      <c r="D130" s="96">
        <v>46.36</v>
      </c>
      <c r="E130" s="97">
        <v>50</v>
      </c>
      <c r="F130" s="88"/>
      <c r="G130" s="82"/>
      <c r="H130" s="78">
        <f t="shared" si="9"/>
        <v>0</v>
      </c>
      <c r="I130" s="79">
        <f t="shared" si="14"/>
        <v>2318</v>
      </c>
      <c r="J130" s="79">
        <f t="shared" si="15"/>
        <v>0</v>
      </c>
      <c r="K130" s="79">
        <f t="shared" si="16"/>
        <v>0</v>
      </c>
      <c r="L130" s="79">
        <f t="shared" si="17"/>
        <v>0</v>
      </c>
    </row>
    <row r="131" spans="1:12" s="75" customFormat="1" ht="36">
      <c r="A131" s="89" t="s">
        <v>299</v>
      </c>
      <c r="B131" s="95" t="s">
        <v>164</v>
      </c>
      <c r="C131" s="83" t="s">
        <v>353</v>
      </c>
      <c r="D131" s="96">
        <v>76.5</v>
      </c>
      <c r="E131" s="97">
        <v>50</v>
      </c>
      <c r="F131" s="88"/>
      <c r="G131" s="82"/>
      <c r="H131" s="78">
        <f t="shared" si="9"/>
        <v>0</v>
      </c>
      <c r="I131" s="79">
        <f t="shared" si="14"/>
        <v>3825</v>
      </c>
      <c r="J131" s="79">
        <f t="shared" si="15"/>
        <v>0</v>
      </c>
      <c r="K131" s="79">
        <f t="shared" si="16"/>
        <v>0</v>
      </c>
      <c r="L131" s="79">
        <f t="shared" si="17"/>
        <v>0</v>
      </c>
    </row>
    <row r="132" spans="1:12" s="75" customFormat="1" ht="36">
      <c r="A132" s="89" t="s">
        <v>300</v>
      </c>
      <c r="B132" s="95" t="s">
        <v>141</v>
      </c>
      <c r="C132" s="83" t="s">
        <v>356</v>
      </c>
      <c r="D132" s="96">
        <v>118.38</v>
      </c>
      <c r="E132" s="96">
        <v>10</v>
      </c>
      <c r="F132" s="88"/>
      <c r="G132" s="82"/>
      <c r="H132" s="78">
        <f t="shared" si="9"/>
        <v>0</v>
      </c>
      <c r="I132" s="79">
        <f t="shared" si="14"/>
        <v>1183.8</v>
      </c>
      <c r="J132" s="79">
        <f t="shared" si="15"/>
        <v>0</v>
      </c>
      <c r="K132" s="79">
        <f t="shared" si="16"/>
        <v>0</v>
      </c>
      <c r="L132" s="79">
        <f t="shared" si="17"/>
        <v>0</v>
      </c>
    </row>
    <row r="133" spans="1:12" s="75" customFormat="1" ht="48">
      <c r="A133" s="89" t="s">
        <v>301</v>
      </c>
      <c r="B133" s="95" t="s">
        <v>142</v>
      </c>
      <c r="C133" s="83" t="s">
        <v>360</v>
      </c>
      <c r="D133" s="96">
        <v>100.9</v>
      </c>
      <c r="E133" s="96">
        <v>6</v>
      </c>
      <c r="F133" s="88"/>
      <c r="G133" s="82"/>
      <c r="H133" s="78">
        <f t="shared" si="9"/>
        <v>0</v>
      </c>
      <c r="I133" s="79">
        <f t="shared" si="14"/>
        <v>605.4000000000001</v>
      </c>
      <c r="J133" s="79">
        <f t="shared" si="15"/>
        <v>0</v>
      </c>
      <c r="K133" s="79">
        <f t="shared" si="16"/>
        <v>0</v>
      </c>
      <c r="L133" s="79">
        <f t="shared" si="17"/>
        <v>0</v>
      </c>
    </row>
    <row r="134" spans="1:12" s="75" customFormat="1" ht="48">
      <c r="A134" s="89" t="s">
        <v>302</v>
      </c>
      <c r="B134" s="95" t="s">
        <v>143</v>
      </c>
      <c r="C134" s="83" t="s">
        <v>359</v>
      </c>
      <c r="D134" s="96">
        <v>201.52</v>
      </c>
      <c r="E134" s="96">
        <v>10</v>
      </c>
      <c r="F134" s="88"/>
      <c r="G134" s="82"/>
      <c r="H134" s="78">
        <f t="shared" si="9"/>
        <v>0</v>
      </c>
      <c r="I134" s="79">
        <f t="shared" si="14"/>
        <v>2015.2</v>
      </c>
      <c r="J134" s="79">
        <f t="shared" si="15"/>
        <v>0</v>
      </c>
      <c r="K134" s="79">
        <f t="shared" si="16"/>
        <v>0</v>
      </c>
      <c r="L134" s="79">
        <f t="shared" si="17"/>
        <v>0</v>
      </c>
    </row>
    <row r="135" spans="1:12" s="75" customFormat="1" ht="36">
      <c r="A135" s="89" t="s">
        <v>303</v>
      </c>
      <c r="B135" s="95" t="s">
        <v>144</v>
      </c>
      <c r="C135" s="83" t="s">
        <v>356</v>
      </c>
      <c r="D135" s="96">
        <v>17.5</v>
      </c>
      <c r="E135" s="96">
        <v>6</v>
      </c>
      <c r="F135" s="88"/>
      <c r="G135" s="82"/>
      <c r="H135" s="78">
        <f t="shared" si="9"/>
        <v>0</v>
      </c>
      <c r="I135" s="79">
        <f t="shared" si="14"/>
        <v>105</v>
      </c>
      <c r="J135" s="79">
        <f t="shared" si="15"/>
        <v>0</v>
      </c>
      <c r="K135" s="79">
        <f t="shared" si="16"/>
        <v>0</v>
      </c>
      <c r="L135" s="79">
        <f t="shared" si="17"/>
        <v>0</v>
      </c>
    </row>
    <row r="136" spans="1:12" s="75" customFormat="1" ht="36">
      <c r="A136" s="89" t="s">
        <v>304</v>
      </c>
      <c r="B136" s="95" t="s">
        <v>145</v>
      </c>
      <c r="C136" s="83" t="s">
        <v>357</v>
      </c>
      <c r="D136" s="96">
        <v>13.74</v>
      </c>
      <c r="E136" s="96">
        <v>100</v>
      </c>
      <c r="F136" s="88"/>
      <c r="G136" s="82"/>
      <c r="H136" s="78">
        <f t="shared" si="9"/>
        <v>0</v>
      </c>
      <c r="I136" s="79">
        <f t="shared" si="14"/>
        <v>1374</v>
      </c>
      <c r="J136" s="79">
        <f t="shared" si="15"/>
        <v>0</v>
      </c>
      <c r="K136" s="79">
        <f t="shared" si="16"/>
        <v>0</v>
      </c>
      <c r="L136" s="79">
        <f t="shared" si="17"/>
        <v>0</v>
      </c>
    </row>
    <row r="137" spans="1:12" s="75" customFormat="1" ht="36">
      <c r="A137" s="89" t="s">
        <v>305</v>
      </c>
      <c r="B137" s="95" t="s">
        <v>146</v>
      </c>
      <c r="C137" s="83" t="s">
        <v>357</v>
      </c>
      <c r="D137" s="96">
        <v>25.17</v>
      </c>
      <c r="E137" s="96">
        <v>30</v>
      </c>
      <c r="F137" s="88"/>
      <c r="G137" s="82"/>
      <c r="H137" s="78">
        <f t="shared" si="9"/>
        <v>0</v>
      </c>
      <c r="I137" s="79">
        <f t="shared" si="14"/>
        <v>755.1</v>
      </c>
      <c r="J137" s="79">
        <f t="shared" si="15"/>
        <v>0</v>
      </c>
      <c r="K137" s="79">
        <f t="shared" si="16"/>
        <v>0</v>
      </c>
      <c r="L137" s="79">
        <f t="shared" si="17"/>
        <v>0</v>
      </c>
    </row>
    <row r="138" spans="1:12" s="75" customFormat="1" ht="48">
      <c r="A138" s="89" t="s">
        <v>306</v>
      </c>
      <c r="B138" s="102" t="s">
        <v>147</v>
      </c>
      <c r="C138" s="83" t="s">
        <v>357</v>
      </c>
      <c r="D138" s="96">
        <v>33.7</v>
      </c>
      <c r="E138" s="96">
        <v>40</v>
      </c>
      <c r="F138" s="88"/>
      <c r="G138" s="82"/>
      <c r="H138" s="78">
        <f t="shared" si="9"/>
        <v>0</v>
      </c>
      <c r="I138" s="79">
        <f t="shared" si="14"/>
        <v>1348</v>
      </c>
      <c r="J138" s="79">
        <f t="shared" si="15"/>
        <v>0</v>
      </c>
      <c r="K138" s="79">
        <f t="shared" si="16"/>
        <v>0</v>
      </c>
      <c r="L138" s="79">
        <f t="shared" si="17"/>
        <v>0</v>
      </c>
    </row>
    <row r="139" spans="1:12" s="75" customFormat="1" ht="36">
      <c r="A139" s="89" t="s">
        <v>307</v>
      </c>
      <c r="B139" s="95" t="s">
        <v>148</v>
      </c>
      <c r="C139" s="83" t="s">
        <v>356</v>
      </c>
      <c r="D139" s="96">
        <v>69.37</v>
      </c>
      <c r="E139" s="96">
        <v>12</v>
      </c>
      <c r="F139" s="88"/>
      <c r="G139" s="82"/>
      <c r="H139" s="78">
        <f aca="true" t="shared" si="18" ref="H139:H179">G139+F139</f>
        <v>0</v>
      </c>
      <c r="I139" s="79">
        <f t="shared" si="14"/>
        <v>832.44</v>
      </c>
      <c r="J139" s="79">
        <f t="shared" si="15"/>
        <v>0</v>
      </c>
      <c r="K139" s="79">
        <f t="shared" si="16"/>
        <v>0</v>
      </c>
      <c r="L139" s="79">
        <f t="shared" si="17"/>
        <v>0</v>
      </c>
    </row>
    <row r="140" spans="1:12" s="75" customFormat="1" ht="36">
      <c r="A140" s="89" t="s">
        <v>308</v>
      </c>
      <c r="B140" s="95" t="s">
        <v>160</v>
      </c>
      <c r="C140" s="83" t="s">
        <v>356</v>
      </c>
      <c r="D140" s="96">
        <v>90.03</v>
      </c>
      <c r="E140" s="96">
        <v>4</v>
      </c>
      <c r="F140" s="88"/>
      <c r="G140" s="82"/>
      <c r="H140" s="78">
        <f t="shared" si="18"/>
        <v>0</v>
      </c>
      <c r="I140" s="79">
        <f aca="true" t="shared" si="19" ref="I140:I146">E140*D140</f>
        <v>360.12</v>
      </c>
      <c r="J140" s="79">
        <f aca="true" t="shared" si="20" ref="J140:J146">F140*D140</f>
        <v>0</v>
      </c>
      <c r="K140" s="79">
        <f aca="true" t="shared" si="21" ref="K140:K146">D140*G140</f>
        <v>0</v>
      </c>
      <c r="L140" s="79">
        <f t="shared" si="17"/>
        <v>0</v>
      </c>
    </row>
    <row r="141" spans="1:12" s="75" customFormat="1" ht="36">
      <c r="A141" s="89" t="s">
        <v>309</v>
      </c>
      <c r="B141" s="95" t="s">
        <v>150</v>
      </c>
      <c r="C141" s="83" t="s">
        <v>356</v>
      </c>
      <c r="D141" s="96">
        <v>94.92</v>
      </c>
      <c r="E141" s="96">
        <v>4</v>
      </c>
      <c r="F141" s="88"/>
      <c r="G141" s="82"/>
      <c r="H141" s="78">
        <f t="shared" si="18"/>
        <v>0</v>
      </c>
      <c r="I141" s="79">
        <f t="shared" si="19"/>
        <v>379.68</v>
      </c>
      <c r="J141" s="79">
        <f t="shared" si="20"/>
        <v>0</v>
      </c>
      <c r="K141" s="79">
        <f t="shared" si="21"/>
        <v>0</v>
      </c>
      <c r="L141" s="79">
        <f t="shared" si="17"/>
        <v>0</v>
      </c>
    </row>
    <row r="142" spans="1:12" s="75" customFormat="1" ht="36">
      <c r="A142" s="89" t="s">
        <v>310</v>
      </c>
      <c r="B142" s="102" t="s">
        <v>151</v>
      </c>
      <c r="C142" s="83" t="s">
        <v>356</v>
      </c>
      <c r="D142" s="96">
        <v>100.88</v>
      </c>
      <c r="E142" s="96">
        <v>4</v>
      </c>
      <c r="F142" s="88"/>
      <c r="G142" s="82"/>
      <c r="H142" s="78">
        <f t="shared" si="18"/>
        <v>0</v>
      </c>
      <c r="I142" s="79">
        <f t="shared" si="19"/>
        <v>403.52</v>
      </c>
      <c r="J142" s="79">
        <f t="shared" si="20"/>
        <v>0</v>
      </c>
      <c r="K142" s="79">
        <f t="shared" si="21"/>
        <v>0</v>
      </c>
      <c r="L142" s="79">
        <f t="shared" si="17"/>
        <v>0</v>
      </c>
    </row>
    <row r="143" spans="1:12" s="75" customFormat="1" ht="36">
      <c r="A143" s="89" t="s">
        <v>311</v>
      </c>
      <c r="B143" s="95" t="s">
        <v>152</v>
      </c>
      <c r="C143" s="83" t="s">
        <v>356</v>
      </c>
      <c r="D143" s="96">
        <v>134.22</v>
      </c>
      <c r="E143" s="96">
        <v>4</v>
      </c>
      <c r="F143" s="88"/>
      <c r="G143" s="82"/>
      <c r="H143" s="78">
        <f t="shared" si="18"/>
        <v>0</v>
      </c>
      <c r="I143" s="79">
        <f t="shared" si="19"/>
        <v>536.88</v>
      </c>
      <c r="J143" s="79">
        <f t="shared" si="20"/>
        <v>0</v>
      </c>
      <c r="K143" s="79">
        <f t="shared" si="21"/>
        <v>0</v>
      </c>
      <c r="L143" s="79">
        <f t="shared" si="17"/>
        <v>0</v>
      </c>
    </row>
    <row r="144" spans="1:12" s="75" customFormat="1" ht="48">
      <c r="A144" s="89" t="s">
        <v>312</v>
      </c>
      <c r="B144" s="95" t="s">
        <v>153</v>
      </c>
      <c r="C144" s="83" t="s">
        <v>356</v>
      </c>
      <c r="D144" s="96">
        <v>311.79</v>
      </c>
      <c r="E144" s="96">
        <v>4</v>
      </c>
      <c r="F144" s="88"/>
      <c r="G144" s="82"/>
      <c r="H144" s="78">
        <f t="shared" si="18"/>
        <v>0</v>
      </c>
      <c r="I144" s="79">
        <f t="shared" si="19"/>
        <v>1247.16</v>
      </c>
      <c r="J144" s="79">
        <f t="shared" si="20"/>
        <v>0</v>
      </c>
      <c r="K144" s="79">
        <f t="shared" si="21"/>
        <v>0</v>
      </c>
      <c r="L144" s="79">
        <f t="shared" si="17"/>
        <v>0</v>
      </c>
    </row>
    <row r="145" spans="1:12" s="75" customFormat="1" ht="36">
      <c r="A145" s="89" t="s">
        <v>313</v>
      </c>
      <c r="B145" s="102" t="s">
        <v>154</v>
      </c>
      <c r="C145" s="83" t="s">
        <v>356</v>
      </c>
      <c r="D145" s="96">
        <v>415.4</v>
      </c>
      <c r="E145" s="96">
        <v>4</v>
      </c>
      <c r="F145" s="88"/>
      <c r="G145" s="82"/>
      <c r="H145" s="78">
        <f t="shared" si="18"/>
        <v>0</v>
      </c>
      <c r="I145" s="79">
        <f t="shared" si="19"/>
        <v>1661.6</v>
      </c>
      <c r="J145" s="79">
        <f t="shared" si="20"/>
        <v>0</v>
      </c>
      <c r="K145" s="79">
        <f t="shared" si="21"/>
        <v>0</v>
      </c>
      <c r="L145" s="79">
        <f t="shared" si="17"/>
        <v>0</v>
      </c>
    </row>
    <row r="146" spans="1:12" s="75" customFormat="1" ht="36">
      <c r="A146" s="89" t="s">
        <v>314</v>
      </c>
      <c r="B146" s="95" t="s">
        <v>155</v>
      </c>
      <c r="C146" s="83" t="s">
        <v>356</v>
      </c>
      <c r="D146" s="96">
        <v>87.52</v>
      </c>
      <c r="E146" s="96">
        <v>2</v>
      </c>
      <c r="F146" s="88"/>
      <c r="G146" s="82"/>
      <c r="H146" s="78">
        <f t="shared" si="18"/>
        <v>0</v>
      </c>
      <c r="I146" s="79">
        <f t="shared" si="19"/>
        <v>175.04</v>
      </c>
      <c r="J146" s="79">
        <f t="shared" si="20"/>
        <v>0</v>
      </c>
      <c r="K146" s="79">
        <f t="shared" si="21"/>
        <v>0</v>
      </c>
      <c r="L146" s="79">
        <f t="shared" si="17"/>
        <v>0</v>
      </c>
    </row>
    <row r="147" spans="1:12" s="75" customFormat="1" ht="12">
      <c r="A147" s="106" t="s">
        <v>315</v>
      </c>
      <c r="B147" s="107" t="s">
        <v>165</v>
      </c>
      <c r="C147" s="83"/>
      <c r="D147" s="108">
        <v>0</v>
      </c>
      <c r="E147" s="109"/>
      <c r="F147" s="88"/>
      <c r="G147" s="82"/>
      <c r="H147" s="78">
        <f t="shared" si="18"/>
        <v>0</v>
      </c>
      <c r="I147" s="79">
        <f aca="true" t="shared" si="22" ref="I147:I179">ROUNDUP((E147*D147),2)</f>
        <v>0</v>
      </c>
      <c r="J147" s="79">
        <f aca="true" t="shared" si="23" ref="J147:J179">ROUNDUP((F147*D147),2)</f>
        <v>0</v>
      </c>
      <c r="K147" s="79">
        <f aca="true" t="shared" si="24" ref="K147:K179">ROUNDUP((D147*G147),2)</f>
        <v>0</v>
      </c>
      <c r="L147" s="79">
        <f aca="true" t="shared" si="25" ref="L147:L179">K147+J147</f>
        <v>0</v>
      </c>
    </row>
    <row r="148" spans="1:12" s="75" customFormat="1" ht="24">
      <c r="A148" s="110" t="s">
        <v>316</v>
      </c>
      <c r="B148" s="95" t="s">
        <v>166</v>
      </c>
      <c r="C148" s="83" t="s">
        <v>353</v>
      </c>
      <c r="D148" s="104">
        <v>0.93</v>
      </c>
      <c r="E148" s="105">
        <v>7350</v>
      </c>
      <c r="F148" s="88"/>
      <c r="G148" s="82"/>
      <c r="H148" s="78">
        <f t="shared" si="18"/>
        <v>0</v>
      </c>
      <c r="I148" s="79">
        <f t="shared" si="22"/>
        <v>6835.5</v>
      </c>
      <c r="J148" s="79">
        <f t="shared" si="23"/>
        <v>0</v>
      </c>
      <c r="K148" s="79">
        <f t="shared" si="24"/>
        <v>0</v>
      </c>
      <c r="L148" s="79">
        <f t="shared" si="25"/>
        <v>0</v>
      </c>
    </row>
    <row r="149" spans="1:12" s="75" customFormat="1" ht="24">
      <c r="A149" s="110" t="s">
        <v>317</v>
      </c>
      <c r="B149" s="95" t="s">
        <v>167</v>
      </c>
      <c r="C149" s="83" t="s">
        <v>355</v>
      </c>
      <c r="D149" s="104">
        <v>111.12</v>
      </c>
      <c r="E149" s="105">
        <v>380</v>
      </c>
      <c r="F149" s="88"/>
      <c r="G149" s="82"/>
      <c r="H149" s="78">
        <f t="shared" si="18"/>
        <v>0</v>
      </c>
      <c r="I149" s="79">
        <f t="shared" si="22"/>
        <v>42225.6</v>
      </c>
      <c r="J149" s="79">
        <f t="shared" si="23"/>
        <v>0</v>
      </c>
      <c r="K149" s="79">
        <f t="shared" si="24"/>
        <v>0</v>
      </c>
      <c r="L149" s="79">
        <f t="shared" si="25"/>
        <v>0</v>
      </c>
    </row>
    <row r="150" spans="1:12" s="75" customFormat="1" ht="24">
      <c r="A150" s="110" t="s">
        <v>318</v>
      </c>
      <c r="B150" s="111" t="s">
        <v>168</v>
      </c>
      <c r="C150" s="83" t="s">
        <v>353</v>
      </c>
      <c r="D150" s="104">
        <v>38.82</v>
      </c>
      <c r="E150" s="105">
        <v>7600</v>
      </c>
      <c r="F150" s="88"/>
      <c r="G150" s="82"/>
      <c r="H150" s="78">
        <f t="shared" si="18"/>
        <v>0</v>
      </c>
      <c r="I150" s="79">
        <f t="shared" si="22"/>
        <v>295032</v>
      </c>
      <c r="J150" s="79">
        <f t="shared" si="23"/>
        <v>0</v>
      </c>
      <c r="K150" s="79">
        <f t="shared" si="24"/>
        <v>0</v>
      </c>
      <c r="L150" s="79">
        <f t="shared" si="25"/>
        <v>0</v>
      </c>
    </row>
    <row r="151" spans="1:12" s="75" customFormat="1" ht="36">
      <c r="A151" s="110" t="s">
        <v>319</v>
      </c>
      <c r="B151" s="95" t="s">
        <v>169</v>
      </c>
      <c r="C151" s="83" t="s">
        <v>353</v>
      </c>
      <c r="D151" s="104">
        <v>97.78</v>
      </c>
      <c r="E151" s="105">
        <v>7600</v>
      </c>
      <c r="F151" s="88"/>
      <c r="G151" s="82"/>
      <c r="H151" s="78">
        <f t="shared" si="18"/>
        <v>0</v>
      </c>
      <c r="I151" s="79">
        <f t="shared" si="22"/>
        <v>743128</v>
      </c>
      <c r="J151" s="79">
        <f t="shared" si="23"/>
        <v>0</v>
      </c>
      <c r="K151" s="79">
        <f t="shared" si="24"/>
        <v>0</v>
      </c>
      <c r="L151" s="79">
        <f t="shared" si="25"/>
        <v>0</v>
      </c>
    </row>
    <row r="152" spans="1:12" s="75" customFormat="1" ht="48">
      <c r="A152" s="110" t="s">
        <v>320</v>
      </c>
      <c r="B152" s="95" t="s">
        <v>170</v>
      </c>
      <c r="C152" s="83" t="s">
        <v>361</v>
      </c>
      <c r="D152" s="97">
        <v>4610.14</v>
      </c>
      <c r="E152" s="97">
        <v>1</v>
      </c>
      <c r="F152" s="88"/>
      <c r="G152" s="82"/>
      <c r="H152" s="78">
        <f t="shared" si="18"/>
        <v>0</v>
      </c>
      <c r="I152" s="79">
        <f t="shared" si="22"/>
        <v>4610.14</v>
      </c>
      <c r="J152" s="79">
        <f t="shared" si="23"/>
        <v>0</v>
      </c>
      <c r="K152" s="79">
        <f t="shared" si="24"/>
        <v>0</v>
      </c>
      <c r="L152" s="79">
        <f t="shared" si="25"/>
        <v>0</v>
      </c>
    </row>
    <row r="153" spans="1:12" s="75" customFormat="1" ht="12">
      <c r="A153" s="106" t="s">
        <v>321</v>
      </c>
      <c r="B153" s="107" t="s">
        <v>171</v>
      </c>
      <c r="C153" s="83"/>
      <c r="D153" s="108">
        <v>0</v>
      </c>
      <c r="E153" s="109"/>
      <c r="F153" s="88"/>
      <c r="G153" s="82"/>
      <c r="H153" s="78">
        <f t="shared" si="18"/>
        <v>0</v>
      </c>
      <c r="I153" s="79">
        <f t="shared" si="22"/>
        <v>0</v>
      </c>
      <c r="J153" s="79">
        <f t="shared" si="23"/>
        <v>0</v>
      </c>
      <c r="K153" s="79">
        <f t="shared" si="24"/>
        <v>0</v>
      </c>
      <c r="L153" s="79">
        <f t="shared" si="25"/>
        <v>0</v>
      </c>
    </row>
    <row r="154" spans="1:12" s="75" customFormat="1" ht="36">
      <c r="A154" s="89" t="s">
        <v>322</v>
      </c>
      <c r="B154" s="112" t="s">
        <v>172</v>
      </c>
      <c r="C154" s="83" t="s">
        <v>17</v>
      </c>
      <c r="D154" s="113">
        <v>6.54</v>
      </c>
      <c r="E154" s="113">
        <v>100</v>
      </c>
      <c r="F154" s="88"/>
      <c r="G154" s="82"/>
      <c r="H154" s="78">
        <f t="shared" si="18"/>
        <v>0</v>
      </c>
      <c r="I154" s="79">
        <f t="shared" si="22"/>
        <v>654</v>
      </c>
      <c r="J154" s="79">
        <f t="shared" si="23"/>
        <v>0</v>
      </c>
      <c r="K154" s="79">
        <f t="shared" si="24"/>
        <v>0</v>
      </c>
      <c r="L154" s="79">
        <f t="shared" si="25"/>
        <v>0</v>
      </c>
    </row>
    <row r="155" spans="1:12" s="75" customFormat="1" ht="36">
      <c r="A155" s="89" t="s">
        <v>323</v>
      </c>
      <c r="B155" s="112" t="s">
        <v>173</v>
      </c>
      <c r="C155" s="83" t="s">
        <v>17</v>
      </c>
      <c r="D155" s="113">
        <v>9.24</v>
      </c>
      <c r="E155" s="113">
        <v>400</v>
      </c>
      <c r="F155" s="88"/>
      <c r="G155" s="82"/>
      <c r="H155" s="78">
        <f t="shared" si="18"/>
        <v>0</v>
      </c>
      <c r="I155" s="79">
        <f t="shared" si="22"/>
        <v>3696</v>
      </c>
      <c r="J155" s="79">
        <f t="shared" si="23"/>
        <v>0</v>
      </c>
      <c r="K155" s="79">
        <f t="shared" si="24"/>
        <v>0</v>
      </c>
      <c r="L155" s="79">
        <f t="shared" si="25"/>
        <v>0</v>
      </c>
    </row>
    <row r="156" spans="1:12" s="75" customFormat="1" ht="36">
      <c r="A156" s="89" t="s">
        <v>324</v>
      </c>
      <c r="B156" s="112" t="s">
        <v>174</v>
      </c>
      <c r="C156" s="83" t="s">
        <v>17</v>
      </c>
      <c r="D156" s="113">
        <v>12.49</v>
      </c>
      <c r="E156" s="113">
        <v>500</v>
      </c>
      <c r="F156" s="88"/>
      <c r="G156" s="82"/>
      <c r="H156" s="78">
        <f t="shared" si="18"/>
        <v>0</v>
      </c>
      <c r="I156" s="79">
        <f t="shared" si="22"/>
        <v>6245</v>
      </c>
      <c r="J156" s="79">
        <f t="shared" si="23"/>
        <v>0</v>
      </c>
      <c r="K156" s="79">
        <f t="shared" si="24"/>
        <v>0</v>
      </c>
      <c r="L156" s="79">
        <f t="shared" si="25"/>
        <v>0</v>
      </c>
    </row>
    <row r="157" spans="1:12" s="75" customFormat="1" ht="36">
      <c r="A157" s="89" t="s">
        <v>325</v>
      </c>
      <c r="B157" s="112" t="s">
        <v>175</v>
      </c>
      <c r="C157" s="83" t="s">
        <v>17</v>
      </c>
      <c r="D157" s="113">
        <v>19.7</v>
      </c>
      <c r="E157" s="113">
        <v>650</v>
      </c>
      <c r="F157" s="88"/>
      <c r="G157" s="82"/>
      <c r="H157" s="78">
        <f t="shared" si="18"/>
        <v>0</v>
      </c>
      <c r="I157" s="79">
        <f t="shared" si="22"/>
        <v>12805</v>
      </c>
      <c r="J157" s="79">
        <f t="shared" si="23"/>
        <v>0</v>
      </c>
      <c r="K157" s="79">
        <f t="shared" si="24"/>
        <v>0</v>
      </c>
      <c r="L157" s="79">
        <f t="shared" si="25"/>
        <v>0</v>
      </c>
    </row>
    <row r="158" spans="1:12" s="75" customFormat="1" ht="36">
      <c r="A158" s="89" t="s">
        <v>326</v>
      </c>
      <c r="B158" s="112" t="s">
        <v>176</v>
      </c>
      <c r="C158" s="83" t="s">
        <v>17</v>
      </c>
      <c r="D158" s="113">
        <v>30.08</v>
      </c>
      <c r="E158" s="113">
        <v>1500</v>
      </c>
      <c r="F158" s="88"/>
      <c r="G158" s="82"/>
      <c r="H158" s="78">
        <f t="shared" si="18"/>
        <v>0</v>
      </c>
      <c r="I158" s="79">
        <f t="shared" si="22"/>
        <v>45120</v>
      </c>
      <c r="J158" s="79">
        <f t="shared" si="23"/>
        <v>0</v>
      </c>
      <c r="K158" s="79">
        <f t="shared" si="24"/>
        <v>0</v>
      </c>
      <c r="L158" s="79">
        <f t="shared" si="25"/>
        <v>0</v>
      </c>
    </row>
    <row r="159" spans="1:12" s="75" customFormat="1" ht="48">
      <c r="A159" s="89" t="s">
        <v>327</v>
      </c>
      <c r="B159" s="112" t="s">
        <v>177</v>
      </c>
      <c r="C159" s="83" t="s">
        <v>17</v>
      </c>
      <c r="D159" s="113">
        <v>14.04</v>
      </c>
      <c r="E159" s="113">
        <v>400</v>
      </c>
      <c r="F159" s="88"/>
      <c r="G159" s="82"/>
      <c r="H159" s="78">
        <f t="shared" si="18"/>
        <v>0</v>
      </c>
      <c r="I159" s="79">
        <f t="shared" si="22"/>
        <v>5616</v>
      </c>
      <c r="J159" s="79">
        <f t="shared" si="23"/>
        <v>0</v>
      </c>
      <c r="K159" s="79">
        <f t="shared" si="24"/>
        <v>0</v>
      </c>
      <c r="L159" s="79">
        <f t="shared" si="25"/>
        <v>0</v>
      </c>
    </row>
    <row r="160" spans="1:12" s="75" customFormat="1" ht="48">
      <c r="A160" s="89" t="s">
        <v>328</v>
      </c>
      <c r="B160" s="112" t="s">
        <v>178</v>
      </c>
      <c r="C160" s="83" t="s">
        <v>17</v>
      </c>
      <c r="D160" s="113">
        <v>13.99</v>
      </c>
      <c r="E160" s="113">
        <v>80</v>
      </c>
      <c r="F160" s="88"/>
      <c r="G160" s="82"/>
      <c r="H160" s="78">
        <f t="shared" si="18"/>
        <v>0</v>
      </c>
      <c r="I160" s="79">
        <f t="shared" si="22"/>
        <v>1119.2</v>
      </c>
      <c r="J160" s="79">
        <f t="shared" si="23"/>
        <v>0</v>
      </c>
      <c r="K160" s="79">
        <f t="shared" si="24"/>
        <v>0</v>
      </c>
      <c r="L160" s="79">
        <f t="shared" si="25"/>
        <v>0</v>
      </c>
    </row>
    <row r="161" spans="1:12" s="75" customFormat="1" ht="48">
      <c r="A161" s="89" t="s">
        <v>329</v>
      </c>
      <c r="B161" s="112" t="s">
        <v>179</v>
      </c>
      <c r="C161" s="83" t="s">
        <v>17</v>
      </c>
      <c r="D161" s="113">
        <v>20.24</v>
      </c>
      <c r="E161" s="113">
        <v>280</v>
      </c>
      <c r="F161" s="88"/>
      <c r="G161" s="82"/>
      <c r="H161" s="78">
        <f t="shared" si="18"/>
        <v>0</v>
      </c>
      <c r="I161" s="79">
        <f t="shared" si="22"/>
        <v>5667.2</v>
      </c>
      <c r="J161" s="79">
        <f t="shared" si="23"/>
        <v>0</v>
      </c>
      <c r="K161" s="79">
        <f t="shared" si="24"/>
        <v>0</v>
      </c>
      <c r="L161" s="79">
        <f t="shared" si="25"/>
        <v>0</v>
      </c>
    </row>
    <row r="162" spans="1:12" s="75" customFormat="1" ht="48">
      <c r="A162" s="89" t="s">
        <v>330</v>
      </c>
      <c r="B162" s="112" t="s">
        <v>180</v>
      </c>
      <c r="C162" s="83" t="s">
        <v>362</v>
      </c>
      <c r="D162" s="113">
        <v>8754.96</v>
      </c>
      <c r="E162" s="113">
        <v>6</v>
      </c>
      <c r="F162" s="88"/>
      <c r="G162" s="82"/>
      <c r="H162" s="78">
        <f t="shared" si="18"/>
        <v>0</v>
      </c>
      <c r="I162" s="79">
        <f t="shared" si="22"/>
        <v>52529.76</v>
      </c>
      <c r="J162" s="79">
        <f t="shared" si="23"/>
        <v>0</v>
      </c>
      <c r="K162" s="79">
        <f t="shared" si="24"/>
        <v>0</v>
      </c>
      <c r="L162" s="79">
        <f t="shared" si="25"/>
        <v>0</v>
      </c>
    </row>
    <row r="163" spans="1:12" s="75" customFormat="1" ht="36">
      <c r="A163" s="89" t="s">
        <v>331</v>
      </c>
      <c r="B163" s="112" t="s">
        <v>181</v>
      </c>
      <c r="C163" s="83" t="s">
        <v>362</v>
      </c>
      <c r="D163" s="113">
        <v>983.89</v>
      </c>
      <c r="E163" s="113">
        <v>14</v>
      </c>
      <c r="F163" s="88"/>
      <c r="G163" s="82"/>
      <c r="H163" s="78">
        <f t="shared" si="18"/>
        <v>0</v>
      </c>
      <c r="I163" s="79">
        <f t="shared" si="22"/>
        <v>13774.46</v>
      </c>
      <c r="J163" s="79">
        <f t="shared" si="23"/>
        <v>0</v>
      </c>
      <c r="K163" s="79">
        <f t="shared" si="24"/>
        <v>0</v>
      </c>
      <c r="L163" s="79">
        <f t="shared" si="25"/>
        <v>0</v>
      </c>
    </row>
    <row r="164" spans="1:12" s="75" customFormat="1" ht="48">
      <c r="A164" s="89" t="s">
        <v>332</v>
      </c>
      <c r="B164" s="112" t="s">
        <v>182</v>
      </c>
      <c r="C164" s="83" t="s">
        <v>362</v>
      </c>
      <c r="D164" s="113">
        <v>4954.7</v>
      </c>
      <c r="E164" s="113">
        <v>5</v>
      </c>
      <c r="F164" s="88"/>
      <c r="G164" s="82"/>
      <c r="H164" s="78">
        <f t="shared" si="18"/>
        <v>0</v>
      </c>
      <c r="I164" s="79">
        <f t="shared" si="22"/>
        <v>24773.5</v>
      </c>
      <c r="J164" s="79">
        <f t="shared" si="23"/>
        <v>0</v>
      </c>
      <c r="K164" s="79">
        <f t="shared" si="24"/>
        <v>0</v>
      </c>
      <c r="L164" s="79">
        <f t="shared" si="25"/>
        <v>0</v>
      </c>
    </row>
    <row r="165" spans="1:12" s="75" customFormat="1" ht="24">
      <c r="A165" s="89" t="s">
        <v>333</v>
      </c>
      <c r="B165" s="112" t="s">
        <v>183</v>
      </c>
      <c r="C165" s="83" t="s">
        <v>362</v>
      </c>
      <c r="D165" s="113">
        <v>106.86</v>
      </c>
      <c r="E165" s="113">
        <v>14</v>
      </c>
      <c r="F165" s="88"/>
      <c r="G165" s="82"/>
      <c r="H165" s="78">
        <f t="shared" si="18"/>
        <v>0</v>
      </c>
      <c r="I165" s="79">
        <f t="shared" si="22"/>
        <v>1496.04</v>
      </c>
      <c r="J165" s="79">
        <f t="shared" si="23"/>
        <v>0</v>
      </c>
      <c r="K165" s="79">
        <f t="shared" si="24"/>
        <v>0</v>
      </c>
      <c r="L165" s="79">
        <f t="shared" si="25"/>
        <v>0</v>
      </c>
    </row>
    <row r="166" spans="1:12" s="75" customFormat="1" ht="12">
      <c r="A166" s="89" t="s">
        <v>334</v>
      </c>
      <c r="B166" s="112" t="s">
        <v>184</v>
      </c>
      <c r="C166" s="83" t="s">
        <v>1</v>
      </c>
      <c r="D166" s="113">
        <v>9.91</v>
      </c>
      <c r="E166" s="113">
        <v>14</v>
      </c>
      <c r="F166" s="88"/>
      <c r="G166" s="82"/>
      <c r="H166" s="78">
        <f t="shared" si="18"/>
        <v>0</v>
      </c>
      <c r="I166" s="79">
        <f t="shared" si="22"/>
        <v>138.74</v>
      </c>
      <c r="J166" s="79">
        <f t="shared" si="23"/>
        <v>0</v>
      </c>
      <c r="K166" s="79">
        <f t="shared" si="24"/>
        <v>0</v>
      </c>
      <c r="L166" s="79">
        <f t="shared" si="25"/>
        <v>0</v>
      </c>
    </row>
    <row r="167" spans="1:12" s="75" customFormat="1" ht="48">
      <c r="A167" s="89" t="s">
        <v>335</v>
      </c>
      <c r="B167" s="112" t="s">
        <v>185</v>
      </c>
      <c r="C167" s="83" t="s">
        <v>362</v>
      </c>
      <c r="D167" s="113">
        <v>768.32</v>
      </c>
      <c r="E167" s="113">
        <v>1</v>
      </c>
      <c r="F167" s="88"/>
      <c r="G167" s="82"/>
      <c r="H167" s="78">
        <f t="shared" si="18"/>
        <v>0</v>
      </c>
      <c r="I167" s="79">
        <f t="shared" si="22"/>
        <v>768.32</v>
      </c>
      <c r="J167" s="79">
        <f t="shared" si="23"/>
        <v>0</v>
      </c>
      <c r="K167" s="79">
        <f t="shared" si="24"/>
        <v>0</v>
      </c>
      <c r="L167" s="79">
        <f t="shared" si="25"/>
        <v>0</v>
      </c>
    </row>
    <row r="168" spans="1:12" s="75" customFormat="1" ht="24">
      <c r="A168" s="89" t="s">
        <v>336</v>
      </c>
      <c r="B168" s="112" t="s">
        <v>186</v>
      </c>
      <c r="C168" s="83" t="s">
        <v>362</v>
      </c>
      <c r="D168" s="113">
        <v>117.32</v>
      </c>
      <c r="E168" s="113">
        <v>1</v>
      </c>
      <c r="F168" s="88"/>
      <c r="G168" s="82"/>
      <c r="H168" s="78">
        <f t="shared" si="18"/>
        <v>0</v>
      </c>
      <c r="I168" s="79">
        <f t="shared" si="22"/>
        <v>117.32</v>
      </c>
      <c r="J168" s="79">
        <f t="shared" si="23"/>
        <v>0</v>
      </c>
      <c r="K168" s="79">
        <f t="shared" si="24"/>
        <v>0</v>
      </c>
      <c r="L168" s="79">
        <f t="shared" si="25"/>
        <v>0</v>
      </c>
    </row>
    <row r="169" spans="1:12" s="75" customFormat="1" ht="36">
      <c r="A169" s="89" t="s">
        <v>337</v>
      </c>
      <c r="B169" s="112" t="s">
        <v>187</v>
      </c>
      <c r="C169" s="83" t="s">
        <v>362</v>
      </c>
      <c r="D169" s="113">
        <v>16.59</v>
      </c>
      <c r="E169" s="113">
        <v>12</v>
      </c>
      <c r="F169" s="88"/>
      <c r="G169" s="82"/>
      <c r="H169" s="78">
        <f t="shared" si="18"/>
        <v>0</v>
      </c>
      <c r="I169" s="79">
        <f t="shared" si="22"/>
        <v>199.08</v>
      </c>
      <c r="J169" s="79">
        <f t="shared" si="23"/>
        <v>0</v>
      </c>
      <c r="K169" s="79">
        <f t="shared" si="24"/>
        <v>0</v>
      </c>
      <c r="L169" s="79">
        <f t="shared" si="25"/>
        <v>0</v>
      </c>
    </row>
    <row r="170" spans="1:12" s="75" customFormat="1" ht="36">
      <c r="A170" s="89" t="s">
        <v>338</v>
      </c>
      <c r="B170" s="112" t="s">
        <v>188</v>
      </c>
      <c r="C170" s="83" t="s">
        <v>1</v>
      </c>
      <c r="D170" s="113">
        <v>203.83</v>
      </c>
      <c r="E170" s="113">
        <v>1</v>
      </c>
      <c r="F170" s="88"/>
      <c r="G170" s="82"/>
      <c r="H170" s="78">
        <f t="shared" si="18"/>
        <v>0</v>
      </c>
      <c r="I170" s="79">
        <f t="shared" si="22"/>
        <v>203.83</v>
      </c>
      <c r="J170" s="79">
        <f t="shared" si="23"/>
        <v>0</v>
      </c>
      <c r="K170" s="79">
        <f t="shared" si="24"/>
        <v>0</v>
      </c>
      <c r="L170" s="79">
        <f t="shared" si="25"/>
        <v>0</v>
      </c>
    </row>
    <row r="171" spans="1:12" s="75" customFormat="1" ht="48">
      <c r="A171" s="89" t="s">
        <v>339</v>
      </c>
      <c r="B171" s="112" t="s">
        <v>189</v>
      </c>
      <c r="C171" s="83" t="s">
        <v>362</v>
      </c>
      <c r="D171" s="113">
        <v>2064.79</v>
      </c>
      <c r="E171" s="113">
        <v>1</v>
      </c>
      <c r="F171" s="88"/>
      <c r="G171" s="82"/>
      <c r="H171" s="78">
        <f t="shared" si="18"/>
        <v>0</v>
      </c>
      <c r="I171" s="79">
        <f t="shared" si="22"/>
        <v>2064.79</v>
      </c>
      <c r="J171" s="79">
        <f t="shared" si="23"/>
        <v>0</v>
      </c>
      <c r="K171" s="79">
        <f t="shared" si="24"/>
        <v>0</v>
      </c>
      <c r="L171" s="79">
        <f t="shared" si="25"/>
        <v>0</v>
      </c>
    </row>
    <row r="172" spans="1:12" s="75" customFormat="1" ht="24">
      <c r="A172" s="89" t="s">
        <v>340</v>
      </c>
      <c r="B172" s="112" t="s">
        <v>190</v>
      </c>
      <c r="C172" s="83" t="s">
        <v>1</v>
      </c>
      <c r="D172" s="113">
        <v>16.92</v>
      </c>
      <c r="E172" s="113">
        <v>8</v>
      </c>
      <c r="F172" s="88"/>
      <c r="G172" s="82"/>
      <c r="H172" s="78">
        <f t="shared" si="18"/>
        <v>0</v>
      </c>
      <c r="I172" s="79">
        <f t="shared" si="22"/>
        <v>135.36</v>
      </c>
      <c r="J172" s="79">
        <f t="shared" si="23"/>
        <v>0</v>
      </c>
      <c r="K172" s="79">
        <f t="shared" si="24"/>
        <v>0</v>
      </c>
      <c r="L172" s="79">
        <f t="shared" si="25"/>
        <v>0</v>
      </c>
    </row>
    <row r="173" spans="1:12" s="75" customFormat="1" ht="36">
      <c r="A173" s="89" t="s">
        <v>341</v>
      </c>
      <c r="B173" s="112" t="s">
        <v>191</v>
      </c>
      <c r="C173" s="83" t="s">
        <v>362</v>
      </c>
      <c r="D173" s="113">
        <v>4029.37</v>
      </c>
      <c r="E173" s="113">
        <v>2</v>
      </c>
      <c r="F173" s="88"/>
      <c r="G173" s="82"/>
      <c r="H173" s="78">
        <f t="shared" si="18"/>
        <v>0</v>
      </c>
      <c r="I173" s="79">
        <f t="shared" si="22"/>
        <v>8058.74</v>
      </c>
      <c r="J173" s="79">
        <f t="shared" si="23"/>
        <v>0</v>
      </c>
      <c r="K173" s="79">
        <f t="shared" si="24"/>
        <v>0</v>
      </c>
      <c r="L173" s="79">
        <f t="shared" si="25"/>
        <v>0</v>
      </c>
    </row>
    <row r="174" spans="1:12" s="75" customFormat="1" ht="36">
      <c r="A174" s="89" t="s">
        <v>342</v>
      </c>
      <c r="B174" s="112" t="s">
        <v>192</v>
      </c>
      <c r="C174" s="83" t="s">
        <v>1</v>
      </c>
      <c r="D174" s="113">
        <v>400.56</v>
      </c>
      <c r="E174" s="113">
        <v>1</v>
      </c>
      <c r="F174" s="88"/>
      <c r="G174" s="82"/>
      <c r="H174" s="78">
        <f t="shared" si="18"/>
        <v>0</v>
      </c>
      <c r="I174" s="79">
        <f t="shared" si="22"/>
        <v>400.56</v>
      </c>
      <c r="J174" s="79">
        <f t="shared" si="23"/>
        <v>0</v>
      </c>
      <c r="K174" s="79">
        <f t="shared" si="24"/>
        <v>0</v>
      </c>
      <c r="L174" s="79">
        <f t="shared" si="25"/>
        <v>0</v>
      </c>
    </row>
    <row r="175" spans="1:12" s="75" customFormat="1" ht="24">
      <c r="A175" s="89" t="s">
        <v>343</v>
      </c>
      <c r="B175" s="112" t="s">
        <v>193</v>
      </c>
      <c r="C175" s="83" t="s">
        <v>1</v>
      </c>
      <c r="D175" s="113">
        <v>541.8</v>
      </c>
      <c r="E175" s="113">
        <v>36</v>
      </c>
      <c r="F175" s="88"/>
      <c r="G175" s="82"/>
      <c r="H175" s="78">
        <f t="shared" si="18"/>
        <v>0</v>
      </c>
      <c r="I175" s="79">
        <f t="shared" si="22"/>
        <v>19504.8</v>
      </c>
      <c r="J175" s="79">
        <f t="shared" si="23"/>
        <v>0</v>
      </c>
      <c r="K175" s="79">
        <f t="shared" si="24"/>
        <v>0</v>
      </c>
      <c r="L175" s="79">
        <f t="shared" si="25"/>
        <v>0</v>
      </c>
    </row>
    <row r="176" spans="1:12" s="75" customFormat="1" ht="12">
      <c r="A176" s="89" t="s">
        <v>344</v>
      </c>
      <c r="B176" s="112" t="s">
        <v>194</v>
      </c>
      <c r="C176" s="83" t="s">
        <v>1</v>
      </c>
      <c r="D176" s="113">
        <v>278.84</v>
      </c>
      <c r="E176" s="113">
        <v>2</v>
      </c>
      <c r="F176" s="88"/>
      <c r="G176" s="82"/>
      <c r="H176" s="78">
        <f t="shared" si="18"/>
        <v>0</v>
      </c>
      <c r="I176" s="79">
        <f t="shared" si="22"/>
        <v>557.68</v>
      </c>
      <c r="J176" s="79">
        <f t="shared" si="23"/>
        <v>0</v>
      </c>
      <c r="K176" s="79">
        <f t="shared" si="24"/>
        <v>0</v>
      </c>
      <c r="L176" s="79">
        <f t="shared" si="25"/>
        <v>0</v>
      </c>
    </row>
    <row r="177" spans="1:12" s="75" customFormat="1" ht="12">
      <c r="A177" s="89" t="s">
        <v>345</v>
      </c>
      <c r="B177" s="112" t="s">
        <v>195</v>
      </c>
      <c r="C177" s="83" t="s">
        <v>1</v>
      </c>
      <c r="D177" s="113">
        <v>136.71</v>
      </c>
      <c r="E177" s="113">
        <v>3</v>
      </c>
      <c r="F177" s="88"/>
      <c r="G177" s="82"/>
      <c r="H177" s="78">
        <f t="shared" si="18"/>
        <v>0</v>
      </c>
      <c r="I177" s="79">
        <f t="shared" si="22"/>
        <v>410.13</v>
      </c>
      <c r="J177" s="79">
        <f t="shared" si="23"/>
        <v>0</v>
      </c>
      <c r="K177" s="79">
        <f t="shared" si="24"/>
        <v>0</v>
      </c>
      <c r="L177" s="79">
        <f t="shared" si="25"/>
        <v>0</v>
      </c>
    </row>
    <row r="178" spans="1:12" s="75" customFormat="1" ht="12">
      <c r="A178" s="106" t="s">
        <v>346</v>
      </c>
      <c r="B178" s="107" t="s">
        <v>196</v>
      </c>
      <c r="C178" s="83"/>
      <c r="D178" s="108"/>
      <c r="E178" s="109"/>
      <c r="F178" s="88"/>
      <c r="G178" s="82"/>
      <c r="H178" s="78">
        <f t="shared" si="18"/>
        <v>0</v>
      </c>
      <c r="I178" s="79">
        <f t="shared" si="22"/>
        <v>0</v>
      </c>
      <c r="J178" s="79">
        <f t="shared" si="23"/>
        <v>0</v>
      </c>
      <c r="K178" s="79">
        <f t="shared" si="24"/>
        <v>0</v>
      </c>
      <c r="L178" s="79">
        <f t="shared" si="25"/>
        <v>0</v>
      </c>
    </row>
    <row r="179" spans="1:12" s="75" customFormat="1" ht="24">
      <c r="A179" s="89" t="s">
        <v>347</v>
      </c>
      <c r="B179" s="112" t="s">
        <v>197</v>
      </c>
      <c r="C179" s="83" t="s">
        <v>17</v>
      </c>
      <c r="D179" s="113">
        <v>19.74</v>
      </c>
      <c r="E179" s="113">
        <v>50</v>
      </c>
      <c r="F179" s="88"/>
      <c r="G179" s="82"/>
      <c r="H179" s="78">
        <f t="shared" si="18"/>
        <v>0</v>
      </c>
      <c r="I179" s="79">
        <f t="shared" si="22"/>
        <v>987</v>
      </c>
      <c r="J179" s="79">
        <f t="shared" si="23"/>
        <v>0</v>
      </c>
      <c r="K179" s="79">
        <f t="shared" si="24"/>
        <v>0</v>
      </c>
      <c r="L179" s="79">
        <f t="shared" si="25"/>
        <v>0</v>
      </c>
    </row>
    <row r="180" spans="1:12" s="75" customFormat="1" ht="12">
      <c r="A180" s="89"/>
      <c r="B180" s="90"/>
      <c r="C180" s="83"/>
      <c r="D180" s="101"/>
      <c r="E180" s="101"/>
      <c r="F180" s="88"/>
      <c r="G180" s="82"/>
      <c r="H180" s="78"/>
      <c r="I180" s="79"/>
      <c r="J180" s="79"/>
      <c r="K180" s="79"/>
      <c r="L180" s="79"/>
    </row>
    <row r="181" spans="1:12" s="56" customFormat="1" ht="14.25">
      <c r="A181" s="54"/>
      <c r="B181" s="64"/>
      <c r="C181" s="52"/>
      <c r="D181" s="53"/>
      <c r="E181" s="53"/>
      <c r="F181" s="49"/>
      <c r="G181" s="55"/>
      <c r="H181" s="51"/>
      <c r="I181" s="50">
        <f>SUM(I10:I180)</f>
        <v>1881630.9168</v>
      </c>
      <c r="J181" s="50">
        <f>SUM(J10:J180)</f>
        <v>0</v>
      </c>
      <c r="K181" s="50">
        <f>SUM(K10:K180)</f>
        <v>71048.1135</v>
      </c>
      <c r="L181" s="50">
        <f>SUM(L10:L180)</f>
        <v>71048.1135</v>
      </c>
    </row>
    <row r="182" spans="1:12" s="56" customFormat="1" ht="14.25" customHeight="1">
      <c r="A182" s="130" t="s">
        <v>352</v>
      </c>
      <c r="B182" s="130"/>
      <c r="C182" s="130"/>
      <c r="D182" s="130"/>
      <c r="E182" s="130"/>
      <c r="F182" s="130"/>
      <c r="G182" s="130"/>
      <c r="H182" s="130"/>
      <c r="I182" s="57"/>
      <c r="J182" s="58"/>
      <c r="K182" s="49"/>
      <c r="L182" s="49"/>
    </row>
    <row r="183" spans="4:11" s="56" customFormat="1" ht="14.25">
      <c r="D183" s="59"/>
      <c r="E183" s="59"/>
      <c r="I183" s="71"/>
      <c r="K183" s="59"/>
    </row>
    <row r="184" spans="4:11" s="56" customFormat="1" ht="14.25">
      <c r="D184" s="59"/>
      <c r="E184" s="59"/>
      <c r="K184" s="60">
        <v>71048.11</v>
      </c>
    </row>
    <row r="185" spans="9:11" ht="14.25">
      <c r="I185" s="61"/>
      <c r="J185" s="61"/>
      <c r="K185" s="62"/>
    </row>
    <row r="186" ht="14.25">
      <c r="K186" s="63"/>
    </row>
    <row r="187" ht="14.25">
      <c r="K187" s="63"/>
    </row>
  </sheetData>
  <sheetProtection/>
  <mergeCells count="16">
    <mergeCell ref="A182:H182"/>
    <mergeCell ref="A5:L5"/>
    <mergeCell ref="M5:W5"/>
    <mergeCell ref="A6:L6"/>
    <mergeCell ref="A7:A8"/>
    <mergeCell ref="B7:B8"/>
    <mergeCell ref="C7:C8"/>
    <mergeCell ref="D7:D8"/>
    <mergeCell ref="E7:H7"/>
    <mergeCell ref="I7:L7"/>
    <mergeCell ref="A1:G1"/>
    <mergeCell ref="I1:L1"/>
    <mergeCell ref="A2:L2"/>
    <mergeCell ref="A3:F3"/>
    <mergeCell ref="G3:L3"/>
    <mergeCell ref="A4:L4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15"/>
  <cols>
    <col min="1" max="1" width="6.7109375" style="7" bestFit="1" customWidth="1"/>
    <col min="2" max="2" width="50.57421875" style="7" customWidth="1"/>
    <col min="3" max="3" width="6.421875" style="7" bestFit="1" customWidth="1"/>
    <col min="4" max="4" width="10.7109375" style="7" bestFit="1" customWidth="1"/>
    <col min="5" max="5" width="13.140625" style="7" bestFit="1" customWidth="1"/>
    <col min="6" max="6" width="10.28125" style="7" bestFit="1" customWidth="1"/>
    <col min="7" max="7" width="13.57421875" style="7" bestFit="1" customWidth="1"/>
    <col min="8" max="8" width="10.28125" style="7" bestFit="1" customWidth="1"/>
    <col min="9" max="9" width="14.7109375" style="7" bestFit="1" customWidth="1"/>
    <col min="10" max="10" width="12.8515625" style="7" bestFit="1" customWidth="1"/>
    <col min="11" max="11" width="13.57421875" style="7" bestFit="1" customWidth="1"/>
    <col min="12" max="12" width="12.8515625" style="7" bestFit="1" customWidth="1"/>
    <col min="13" max="16384" width="9.140625" style="7" customWidth="1"/>
  </cols>
  <sheetData>
    <row r="1" spans="1:12" ht="15.75">
      <c r="A1" s="137"/>
      <c r="B1" s="137"/>
      <c r="C1" s="137"/>
      <c r="D1" s="137"/>
      <c r="E1" s="137"/>
      <c r="F1" s="137"/>
      <c r="G1" s="137"/>
      <c r="H1" s="1"/>
      <c r="I1" s="138" t="s">
        <v>37</v>
      </c>
      <c r="J1" s="138"/>
      <c r="K1" s="138"/>
      <c r="L1" s="138"/>
    </row>
    <row r="2" spans="1:12" ht="15.75">
      <c r="A2" s="139" t="s">
        <v>11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2" ht="15.75">
      <c r="A3" s="140" t="s">
        <v>22</v>
      </c>
      <c r="B3" s="141"/>
      <c r="C3" s="141"/>
      <c r="D3" s="141"/>
      <c r="E3" s="141"/>
      <c r="F3" s="141"/>
      <c r="G3" s="142" t="s">
        <v>38</v>
      </c>
      <c r="H3" s="142"/>
      <c r="I3" s="142"/>
      <c r="J3" s="142"/>
      <c r="K3" s="142"/>
      <c r="L3" s="142"/>
    </row>
    <row r="4" spans="1:12" ht="52.5" customHeight="1">
      <c r="A4" s="140" t="s">
        <v>24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</row>
    <row r="5" spans="1:12" ht="63.75" customHeight="1">
      <c r="A5" s="147" t="s">
        <v>23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12" ht="15.75">
      <c r="A6" s="148" t="s">
        <v>25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</row>
    <row r="7" spans="1:12" ht="15.75">
      <c r="A7" s="149" t="s">
        <v>0</v>
      </c>
      <c r="B7" s="149" t="s">
        <v>2</v>
      </c>
      <c r="C7" s="149" t="s">
        <v>1</v>
      </c>
      <c r="D7" s="149" t="s">
        <v>3</v>
      </c>
      <c r="E7" s="150" t="s">
        <v>4</v>
      </c>
      <c r="F7" s="150"/>
      <c r="G7" s="150"/>
      <c r="H7" s="150"/>
      <c r="I7" s="151" t="s">
        <v>5</v>
      </c>
      <c r="J7" s="151"/>
      <c r="K7" s="151"/>
      <c r="L7" s="151"/>
    </row>
    <row r="8" spans="1:12" ht="15.75">
      <c r="A8" s="149"/>
      <c r="B8" s="149"/>
      <c r="C8" s="149"/>
      <c r="D8" s="149"/>
      <c r="E8" s="26" t="s">
        <v>6</v>
      </c>
      <c r="F8" s="2" t="s">
        <v>7</v>
      </c>
      <c r="G8" s="27" t="s">
        <v>8</v>
      </c>
      <c r="H8" s="27" t="s">
        <v>9</v>
      </c>
      <c r="I8" s="27" t="s">
        <v>6</v>
      </c>
      <c r="J8" s="27" t="s">
        <v>7</v>
      </c>
      <c r="K8" s="27" t="s">
        <v>8</v>
      </c>
      <c r="L8" s="27" t="s">
        <v>10</v>
      </c>
    </row>
    <row r="9" spans="1:12" ht="15">
      <c r="A9" s="143" t="s">
        <v>18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5"/>
    </row>
    <row r="10" spans="1:12" s="32" customFormat="1" ht="15">
      <c r="A10" s="28" t="s">
        <v>13</v>
      </c>
      <c r="B10" s="35" t="s">
        <v>26</v>
      </c>
      <c r="C10" s="28"/>
      <c r="D10" s="31"/>
      <c r="E10" s="31"/>
      <c r="F10" s="31"/>
      <c r="G10" s="31"/>
      <c r="H10" s="31"/>
      <c r="I10" s="31"/>
      <c r="J10" s="31"/>
      <c r="K10" s="31"/>
      <c r="L10" s="31"/>
    </row>
    <row r="11" spans="1:13" s="34" customFormat="1" ht="25.5">
      <c r="A11" s="8" t="s">
        <v>12</v>
      </c>
      <c r="B11" s="36" t="s">
        <v>19</v>
      </c>
      <c r="C11" s="37" t="s">
        <v>16</v>
      </c>
      <c r="D11" s="33">
        <v>0.93</v>
      </c>
      <c r="E11" s="33">
        <v>5820</v>
      </c>
      <c r="F11" s="3">
        <v>4200</v>
      </c>
      <c r="G11" s="11">
        <v>1552.5</v>
      </c>
      <c r="H11" s="4">
        <f>G11+F11</f>
        <v>5752.5</v>
      </c>
      <c r="I11" s="3">
        <f>D11*E11</f>
        <v>5412.6</v>
      </c>
      <c r="J11" s="3">
        <f>F11*D11</f>
        <v>3906</v>
      </c>
      <c r="K11" s="11">
        <f>D11*G11</f>
        <v>1443.825</v>
      </c>
      <c r="L11" s="3">
        <f>K11+J11</f>
        <v>5349.825</v>
      </c>
      <c r="M11" s="34">
        <f>1200+148.5</f>
        <v>1348.5</v>
      </c>
    </row>
    <row r="12" spans="1:12" s="34" customFormat="1" ht="51">
      <c r="A12" s="8" t="s">
        <v>14</v>
      </c>
      <c r="B12" s="36" t="s">
        <v>20</v>
      </c>
      <c r="C12" s="38" t="s">
        <v>16</v>
      </c>
      <c r="D12" s="33">
        <v>63.73</v>
      </c>
      <c r="E12" s="33">
        <v>5820</v>
      </c>
      <c r="F12" s="3">
        <v>4200</v>
      </c>
      <c r="G12" s="11">
        <v>1552.5</v>
      </c>
      <c r="H12" s="4">
        <f aca="true" t="shared" si="0" ref="H12:H21">G12+F12</f>
        <v>5752.5</v>
      </c>
      <c r="I12" s="3">
        <f aca="true" t="shared" si="1" ref="I12:I21">D12*E12</f>
        <v>370908.6</v>
      </c>
      <c r="J12" s="3">
        <f aca="true" t="shared" si="2" ref="J12:J21">F12*D12</f>
        <v>267666</v>
      </c>
      <c r="K12" s="11">
        <f aca="true" t="shared" si="3" ref="K12:K21">D12*G12</f>
        <v>98940.825</v>
      </c>
      <c r="L12" s="3">
        <f aca="true" t="shared" si="4" ref="L12:L21">K12+J12</f>
        <v>366606.825</v>
      </c>
    </row>
    <row r="13" spans="1:13" s="34" customFormat="1" ht="38.25">
      <c r="A13" s="8" t="s">
        <v>15</v>
      </c>
      <c r="B13" s="39" t="s">
        <v>21</v>
      </c>
      <c r="C13" s="38" t="s">
        <v>17</v>
      </c>
      <c r="D13" s="9">
        <v>28.87</v>
      </c>
      <c r="E13" s="9">
        <v>1958</v>
      </c>
      <c r="F13" s="40">
        <v>1400</v>
      </c>
      <c r="G13" s="21">
        <v>690</v>
      </c>
      <c r="H13" s="4">
        <f t="shared" si="0"/>
        <v>2090</v>
      </c>
      <c r="I13" s="3">
        <f t="shared" si="1"/>
        <v>56527.46</v>
      </c>
      <c r="J13" s="3">
        <f t="shared" si="2"/>
        <v>40418</v>
      </c>
      <c r="K13" s="11">
        <f t="shared" si="3"/>
        <v>19920.3</v>
      </c>
      <c r="L13" s="3">
        <f t="shared" si="4"/>
        <v>60338.3</v>
      </c>
      <c r="M13" s="34">
        <f>400+45</f>
        <v>445</v>
      </c>
    </row>
    <row r="14" spans="1:12" s="44" customFormat="1" ht="38.25">
      <c r="A14" s="28" t="s">
        <v>28</v>
      </c>
      <c r="B14" s="35" t="s">
        <v>27</v>
      </c>
      <c r="C14" s="41"/>
      <c r="D14" s="42"/>
      <c r="E14" s="43"/>
      <c r="F14" s="21"/>
      <c r="G14" s="21"/>
      <c r="H14" s="4"/>
      <c r="I14" s="3"/>
      <c r="J14" s="3"/>
      <c r="K14" s="11"/>
      <c r="L14" s="3"/>
    </row>
    <row r="15" spans="1:12" s="34" customFormat="1" ht="25.5">
      <c r="A15" s="8" t="s">
        <v>29</v>
      </c>
      <c r="B15" s="39" t="s">
        <v>19</v>
      </c>
      <c r="C15" s="38" t="s">
        <v>16</v>
      </c>
      <c r="D15" s="33">
        <v>0.93</v>
      </c>
      <c r="E15" s="9">
        <v>2190</v>
      </c>
      <c r="F15" s="40">
        <v>2190</v>
      </c>
      <c r="G15" s="21"/>
      <c r="H15" s="4">
        <f t="shared" si="0"/>
        <v>2190</v>
      </c>
      <c r="I15" s="3">
        <f t="shared" si="1"/>
        <v>2036.7</v>
      </c>
      <c r="J15" s="3">
        <f t="shared" si="2"/>
        <v>2036.7</v>
      </c>
      <c r="K15" s="11">
        <f t="shared" si="3"/>
        <v>0</v>
      </c>
      <c r="L15" s="3">
        <f t="shared" si="4"/>
        <v>2036.7</v>
      </c>
    </row>
    <row r="16" spans="1:12" s="34" customFormat="1" ht="51">
      <c r="A16" s="8" t="s">
        <v>30</v>
      </c>
      <c r="B16" s="39" t="s">
        <v>20</v>
      </c>
      <c r="C16" s="38" t="s">
        <v>16</v>
      </c>
      <c r="D16" s="33">
        <v>63.73</v>
      </c>
      <c r="E16" s="9">
        <v>2190</v>
      </c>
      <c r="F16" s="40">
        <v>2190</v>
      </c>
      <c r="G16" s="21"/>
      <c r="H16" s="4">
        <f t="shared" si="0"/>
        <v>2190</v>
      </c>
      <c r="I16" s="3">
        <f t="shared" si="1"/>
        <v>139568.69999999998</v>
      </c>
      <c r="J16" s="3">
        <f t="shared" si="2"/>
        <v>139568.69999999998</v>
      </c>
      <c r="K16" s="11">
        <f t="shared" si="3"/>
        <v>0</v>
      </c>
      <c r="L16" s="3">
        <f t="shared" si="4"/>
        <v>139568.69999999998</v>
      </c>
    </row>
    <row r="17" spans="1:12" s="34" customFormat="1" ht="38.25">
      <c r="A17" s="8" t="s">
        <v>31</v>
      </c>
      <c r="B17" s="39" t="s">
        <v>21</v>
      </c>
      <c r="C17" s="38" t="s">
        <v>17</v>
      </c>
      <c r="D17" s="9">
        <v>28.87</v>
      </c>
      <c r="E17" s="9">
        <v>736</v>
      </c>
      <c r="F17" s="40">
        <v>609</v>
      </c>
      <c r="G17" s="21"/>
      <c r="H17" s="4">
        <f t="shared" si="0"/>
        <v>609</v>
      </c>
      <c r="I17" s="3">
        <f t="shared" si="1"/>
        <v>21248.32</v>
      </c>
      <c r="J17" s="3">
        <f t="shared" si="2"/>
        <v>17581.83</v>
      </c>
      <c r="K17" s="11">
        <f t="shared" si="3"/>
        <v>0</v>
      </c>
      <c r="L17" s="3">
        <f t="shared" si="4"/>
        <v>17581.83</v>
      </c>
    </row>
    <row r="18" spans="1:12" s="44" customFormat="1" ht="25.5">
      <c r="A18" s="28" t="s">
        <v>33</v>
      </c>
      <c r="B18" s="35" t="s">
        <v>32</v>
      </c>
      <c r="C18" s="41"/>
      <c r="D18" s="42"/>
      <c r="E18" s="43"/>
      <c r="F18" s="21"/>
      <c r="G18" s="21"/>
      <c r="H18" s="4"/>
      <c r="I18" s="3"/>
      <c r="J18" s="3"/>
      <c r="K18" s="11"/>
      <c r="L18" s="3"/>
    </row>
    <row r="19" spans="1:12" s="34" customFormat="1" ht="25.5">
      <c r="A19" s="8" t="s">
        <v>34</v>
      </c>
      <c r="B19" s="39" t="s">
        <v>19</v>
      </c>
      <c r="C19" s="38" t="s">
        <v>16</v>
      </c>
      <c r="D19" s="33">
        <v>0.93</v>
      </c>
      <c r="E19" s="9">
        <v>8700</v>
      </c>
      <c r="F19" s="40">
        <v>8700</v>
      </c>
      <c r="G19" s="21"/>
      <c r="H19" s="4">
        <f t="shared" si="0"/>
        <v>8700</v>
      </c>
      <c r="I19" s="3">
        <f t="shared" si="1"/>
        <v>8091</v>
      </c>
      <c r="J19" s="3">
        <f t="shared" si="2"/>
        <v>8091</v>
      </c>
      <c r="K19" s="11">
        <f t="shared" si="3"/>
        <v>0</v>
      </c>
      <c r="L19" s="3">
        <f t="shared" si="4"/>
        <v>8091</v>
      </c>
    </row>
    <row r="20" spans="1:12" s="34" customFormat="1" ht="51">
      <c r="A20" s="8" t="s">
        <v>35</v>
      </c>
      <c r="B20" s="39" t="s">
        <v>20</v>
      </c>
      <c r="C20" s="38" t="s">
        <v>16</v>
      </c>
      <c r="D20" s="33">
        <v>63.73</v>
      </c>
      <c r="E20" s="9">
        <v>8700</v>
      </c>
      <c r="F20" s="40">
        <v>8700</v>
      </c>
      <c r="G20" s="21"/>
      <c r="H20" s="4">
        <f t="shared" si="0"/>
        <v>8700</v>
      </c>
      <c r="I20" s="3">
        <f t="shared" si="1"/>
        <v>554451</v>
      </c>
      <c r="J20" s="3">
        <f t="shared" si="2"/>
        <v>554451</v>
      </c>
      <c r="K20" s="11">
        <f t="shared" si="3"/>
        <v>0</v>
      </c>
      <c r="L20" s="3">
        <f t="shared" si="4"/>
        <v>554451</v>
      </c>
    </row>
    <row r="21" spans="1:12" s="34" customFormat="1" ht="38.25">
      <c r="A21" s="8" t="s">
        <v>36</v>
      </c>
      <c r="B21" s="39" t="s">
        <v>21</v>
      </c>
      <c r="C21" s="38" t="s">
        <v>17</v>
      </c>
      <c r="D21" s="9">
        <v>28.87</v>
      </c>
      <c r="E21" s="9">
        <v>1912</v>
      </c>
      <c r="F21" s="40">
        <v>2000</v>
      </c>
      <c r="G21" s="21"/>
      <c r="H21" s="4">
        <f t="shared" si="0"/>
        <v>2000</v>
      </c>
      <c r="I21" s="3">
        <f t="shared" si="1"/>
        <v>55199.44</v>
      </c>
      <c r="J21" s="3">
        <f t="shared" si="2"/>
        <v>57740</v>
      </c>
      <c r="K21" s="11">
        <f t="shared" si="3"/>
        <v>0</v>
      </c>
      <c r="L21" s="3">
        <f t="shared" si="4"/>
        <v>57740</v>
      </c>
    </row>
    <row r="22" spans="1:12" s="29" customFormat="1" ht="12.75">
      <c r="A22" s="10"/>
      <c r="B22" s="30"/>
      <c r="C22" s="8"/>
      <c r="D22" s="9"/>
      <c r="E22" s="9"/>
      <c r="F22" s="3"/>
      <c r="G22" s="21"/>
      <c r="H22" s="4">
        <f>G22+F22</f>
        <v>0</v>
      </c>
      <c r="I22" s="3">
        <f>D22*E22</f>
        <v>0</v>
      </c>
      <c r="J22" s="3">
        <f>F22*D22</f>
        <v>0</v>
      </c>
      <c r="K22" s="11">
        <f>D22*G22</f>
        <v>0</v>
      </c>
      <c r="L22" s="3">
        <f>K22+J22</f>
        <v>0</v>
      </c>
    </row>
    <row r="23" spans="1:12" s="29" customFormat="1" ht="12.75">
      <c r="A23" s="10"/>
      <c r="B23" s="30"/>
      <c r="C23" s="8"/>
      <c r="D23" s="9"/>
      <c r="E23" s="9"/>
      <c r="F23" s="3"/>
      <c r="G23" s="21"/>
      <c r="H23" s="4">
        <f>G23+F23</f>
        <v>0</v>
      </c>
      <c r="I23" s="3">
        <f>D23*E23</f>
        <v>0</v>
      </c>
      <c r="J23" s="3">
        <f>F23*D23</f>
        <v>0</v>
      </c>
      <c r="K23" s="11">
        <f>D23*G23</f>
        <v>0</v>
      </c>
      <c r="L23" s="3">
        <f>K23+J23</f>
        <v>0</v>
      </c>
    </row>
    <row r="24" spans="1:12" ht="14.25">
      <c r="A24" s="10"/>
      <c r="B24" s="12"/>
      <c r="C24" s="8"/>
      <c r="D24" s="9"/>
      <c r="E24" s="9"/>
      <c r="F24" s="3"/>
      <c r="G24" s="21"/>
      <c r="H24" s="4">
        <f>G24+F24</f>
        <v>0</v>
      </c>
      <c r="I24" s="3">
        <f>D24*E24</f>
        <v>0</v>
      </c>
      <c r="J24" s="3">
        <f>F24*D24</f>
        <v>0</v>
      </c>
      <c r="K24" s="11">
        <f>D24*G24</f>
        <v>0</v>
      </c>
      <c r="L24" s="3">
        <f>K24+J24</f>
        <v>0</v>
      </c>
    </row>
    <row r="25" spans="1:12" ht="15">
      <c r="A25" s="19"/>
      <c r="B25" s="25"/>
      <c r="C25" s="13"/>
      <c r="D25" s="14"/>
      <c r="E25" s="14"/>
      <c r="F25" s="15"/>
      <c r="G25" s="16"/>
      <c r="H25" s="17"/>
      <c r="I25" s="18">
        <f>SUM(I10:I24)</f>
        <v>1213443.8199999998</v>
      </c>
      <c r="J25" s="18">
        <f>SUM(J10:J24)</f>
        <v>1091459.23</v>
      </c>
      <c r="K25" s="18">
        <f>SUM(K10:K24)</f>
        <v>120304.95</v>
      </c>
      <c r="L25" s="18">
        <f>SUM(L10:L24)</f>
        <v>1211764.18</v>
      </c>
    </row>
    <row r="26" spans="1:12" ht="14.25" customHeight="1">
      <c r="A26" s="146" t="s">
        <v>39</v>
      </c>
      <c r="B26" s="146"/>
      <c r="C26" s="146"/>
      <c r="D26" s="146"/>
      <c r="E26" s="146"/>
      <c r="F26" s="146"/>
      <c r="G26" s="146"/>
      <c r="H26" s="146"/>
      <c r="I26" s="23"/>
      <c r="J26" s="6"/>
      <c r="K26" s="5"/>
      <c r="L26" s="5"/>
    </row>
    <row r="27" ht="14.25">
      <c r="K27" s="20"/>
    </row>
    <row r="28" ht="14.25">
      <c r="K28" s="24"/>
    </row>
    <row r="29" ht="14.25">
      <c r="K29" s="22"/>
    </row>
    <row r="30" ht="14.25">
      <c r="K30" s="24"/>
    </row>
    <row r="31" ht="14.25">
      <c r="K31" s="24"/>
    </row>
  </sheetData>
  <sheetProtection/>
  <mergeCells count="16">
    <mergeCell ref="A9:L9"/>
    <mergeCell ref="A26:H26"/>
    <mergeCell ref="A5:L5"/>
    <mergeCell ref="A6:L6"/>
    <mergeCell ref="A7:A8"/>
    <mergeCell ref="B7:B8"/>
    <mergeCell ref="C7:C8"/>
    <mergeCell ref="D7:D8"/>
    <mergeCell ref="E7:H7"/>
    <mergeCell ref="I7:L7"/>
    <mergeCell ref="A1:G1"/>
    <mergeCell ref="I1:L1"/>
    <mergeCell ref="A2:L2"/>
    <mergeCell ref="A3:F3"/>
    <mergeCell ref="G3:L3"/>
    <mergeCell ref="A4:L4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9" r:id="rId2"/>
  <headerFooter>
    <oddHeader>&amp;C&amp;G</oddHeader>
  </headerFooter>
  <rowBreaks count="1" manualBreakCount="1">
    <brk id="17" max="11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casathaisa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Thaisa</dc:creator>
  <cp:keywords/>
  <dc:description/>
  <cp:lastModifiedBy>SECRETÁRIO DE OBRAS</cp:lastModifiedBy>
  <cp:lastPrinted>2022-10-20T19:50:54Z</cp:lastPrinted>
  <dcterms:created xsi:type="dcterms:W3CDTF">2011-07-19T23:11:14Z</dcterms:created>
  <dcterms:modified xsi:type="dcterms:W3CDTF">2022-11-12T12:26:31Z</dcterms:modified>
  <cp:category/>
  <cp:version/>
  <cp:contentType/>
  <cp:contentStatus/>
</cp:coreProperties>
</file>