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90" activeTab="0"/>
  </bookViews>
  <sheets>
    <sheet name="BM6" sheetId="1" r:id="rId1"/>
    <sheet name="BM5" sheetId="2" r:id="rId2"/>
    <sheet name="BM4" sheetId="3" r:id="rId3"/>
    <sheet name="BM3" sheetId="4" r:id="rId4"/>
    <sheet name="BM2" sheetId="5" r:id="rId5"/>
    <sheet name="BM1" sheetId="6" r:id="rId6"/>
    <sheet name="BM10" sheetId="7" state="hidden" r:id="rId7"/>
    <sheet name="Plan1" sheetId="8" state="hidden" r:id="rId8"/>
  </sheets>
  <externalReferences>
    <externalReference r:id="rId11"/>
  </externalReferences>
  <definedNames>
    <definedName name="ada" localSheetId="5">#REF!</definedName>
    <definedName name="ada" localSheetId="6">#REF!</definedName>
    <definedName name="ada" localSheetId="4">#REF!</definedName>
    <definedName name="ada" localSheetId="3">#REF!</definedName>
    <definedName name="ada" localSheetId="2">#REF!</definedName>
    <definedName name="ada" localSheetId="1">#REF!</definedName>
    <definedName name="ada" localSheetId="0">#REF!</definedName>
    <definedName name="ada">#REF!</definedName>
    <definedName name="AREA" localSheetId="5">#REF!</definedName>
    <definedName name="AREA" localSheetId="6">#REF!</definedName>
    <definedName name="AREA" localSheetId="4">#REF!</definedName>
    <definedName name="AREA" localSheetId="3">#REF!</definedName>
    <definedName name="AREA" localSheetId="2">#REF!</definedName>
    <definedName name="AREA" localSheetId="1">#REF!</definedName>
    <definedName name="AREA" localSheetId="0">#REF!</definedName>
    <definedName name="AREA">#REF!</definedName>
    <definedName name="_xlnm.Print_Area" localSheetId="5">'BM1'!$A$1:$L$182</definedName>
    <definedName name="_xlnm.Print_Area" localSheetId="6">'BM10'!$A$1:$L$26</definedName>
    <definedName name="_xlnm.Print_Area" localSheetId="4">'BM2'!$A$1:$L$182</definedName>
    <definedName name="_xlnm.Print_Area" localSheetId="3">'BM3'!$A$1:$L$182</definedName>
    <definedName name="_xlnm.Print_Area" localSheetId="2">'BM4'!$A$1:$L$182</definedName>
    <definedName name="_xlnm.Print_Area" localSheetId="1">'BM5'!$A$1:$L$182</definedName>
    <definedName name="_xlnm.Print_Area" localSheetId="0">'BM6'!$A$1:$L$182</definedName>
    <definedName name="BDI" localSheetId="5">#REF!</definedName>
    <definedName name="BDI" localSheetId="6">#REF!</definedName>
    <definedName name="BDI" localSheetId="4">#REF!</definedName>
    <definedName name="BDI" localSheetId="3">#REF!</definedName>
    <definedName name="BDI" localSheetId="2">#REF!</definedName>
    <definedName name="BDI" localSheetId="1">#REF!</definedName>
    <definedName name="BDI" localSheetId="0">#REF!</definedName>
    <definedName name="BDI">#REF!</definedName>
    <definedName name="bm_3" localSheetId="5">#REF!</definedName>
    <definedName name="bm_3" localSheetId="6">#REF!</definedName>
    <definedName name="bm_3" localSheetId="4">#REF!</definedName>
    <definedName name="bm_3" localSheetId="3">#REF!</definedName>
    <definedName name="bm_3" localSheetId="2">#REF!</definedName>
    <definedName name="bm_3" localSheetId="1">#REF!</definedName>
    <definedName name="bm_3" localSheetId="0">#REF!</definedName>
    <definedName name="bm_3">#REF!</definedName>
    <definedName name="Boleto" localSheetId="5">#REF!</definedName>
    <definedName name="Boleto" localSheetId="6">#REF!</definedName>
    <definedName name="Boleto" localSheetId="4">#REF!</definedName>
    <definedName name="Boleto" localSheetId="3">#REF!</definedName>
    <definedName name="Boleto" localSheetId="2">#REF!</definedName>
    <definedName name="Boleto" localSheetId="1">#REF!</definedName>
    <definedName name="Boleto" localSheetId="0">#REF!</definedName>
    <definedName name="Boleto">#REF!</definedName>
    <definedName name="cimento" localSheetId="5">#REF!</definedName>
    <definedName name="cimento" localSheetId="6">#REF!</definedName>
    <definedName name="cimento" localSheetId="4">#REF!</definedName>
    <definedName name="cimento" localSheetId="3">#REF!</definedName>
    <definedName name="cimento" localSheetId="2">#REF!</definedName>
    <definedName name="cimento" localSheetId="1">#REF!</definedName>
    <definedName name="cimento" localSheetId="0">#REF!</definedName>
    <definedName name="cimento">#REF!</definedName>
    <definedName name="EEEEEEEEEEEEEEEEEEEEEE" localSheetId="5">#REF!</definedName>
    <definedName name="EEEEEEEEEEEEEEEEEEEEEE" localSheetId="6">#REF!</definedName>
    <definedName name="EEEEEEEEEEEEEEEEEEEEEE" localSheetId="4">#REF!</definedName>
    <definedName name="EEEEEEEEEEEEEEEEEEEEEE" localSheetId="3">#REF!</definedName>
    <definedName name="EEEEEEEEEEEEEEEEEEEEEE" localSheetId="2">#REF!</definedName>
    <definedName name="EEEEEEEEEEEEEEEEEEEEEE" localSheetId="1">#REF!</definedName>
    <definedName name="EEEEEEEEEEEEEEEEEEEEEE" localSheetId="0">#REF!</definedName>
    <definedName name="EEEEEEEEEEEEEEEEEEEEEE">#REF!</definedName>
    <definedName name="gdada" localSheetId="5">#REF!</definedName>
    <definedName name="gdada" localSheetId="6">#REF!</definedName>
    <definedName name="gdada" localSheetId="4">#REF!</definedName>
    <definedName name="gdada" localSheetId="3">#REF!</definedName>
    <definedName name="gdada" localSheetId="2">#REF!</definedName>
    <definedName name="gdada" localSheetId="1">#REF!</definedName>
    <definedName name="gdada" localSheetId="0">#REF!</definedName>
    <definedName name="gdada">#REF!</definedName>
    <definedName name="GGGS" localSheetId="5">#REF!</definedName>
    <definedName name="GGGS" localSheetId="6">#REF!</definedName>
    <definedName name="GGGS" localSheetId="4">#REF!</definedName>
    <definedName name="GGGS" localSheetId="3">#REF!</definedName>
    <definedName name="GGGS" localSheetId="2">#REF!</definedName>
    <definedName name="GGGS" localSheetId="1">#REF!</definedName>
    <definedName name="GGGS" localSheetId="0">#REF!</definedName>
    <definedName name="GGGS">#REF!</definedName>
    <definedName name="jj" localSheetId="5">#REF!</definedName>
    <definedName name="jj" localSheetId="6">#REF!</definedName>
    <definedName name="jj" localSheetId="4">#REF!</definedName>
    <definedName name="jj" localSheetId="3">#REF!</definedName>
    <definedName name="jj" localSheetId="2">#REF!</definedName>
    <definedName name="jj" localSheetId="1">#REF!</definedName>
    <definedName name="jj" localSheetId="0">#REF!</definedName>
    <definedName name="jj">#REF!</definedName>
    <definedName name="P.1" localSheetId="5">#REF!</definedName>
    <definedName name="P.1" localSheetId="6">#REF!</definedName>
    <definedName name="P.1" localSheetId="4">#REF!</definedName>
    <definedName name="P.1" localSheetId="3">#REF!</definedName>
    <definedName name="P.1" localSheetId="2">#REF!</definedName>
    <definedName name="P.1" localSheetId="1">#REF!</definedName>
    <definedName name="P.1" localSheetId="0">#REF!</definedName>
    <definedName name="P.1">#REF!</definedName>
    <definedName name="P.10" localSheetId="5">#REF!</definedName>
    <definedName name="P.10" localSheetId="6">#REF!</definedName>
    <definedName name="P.10" localSheetId="4">#REF!</definedName>
    <definedName name="P.10" localSheetId="3">#REF!</definedName>
    <definedName name="P.10" localSheetId="2">#REF!</definedName>
    <definedName name="P.10" localSheetId="1">#REF!</definedName>
    <definedName name="P.10" localSheetId="0">#REF!</definedName>
    <definedName name="P.10">#REF!</definedName>
    <definedName name="P.11" localSheetId="5">#REF!</definedName>
    <definedName name="P.11" localSheetId="6">#REF!</definedName>
    <definedName name="P.11" localSheetId="4">#REF!</definedName>
    <definedName name="P.11" localSheetId="3">#REF!</definedName>
    <definedName name="P.11" localSheetId="2">#REF!</definedName>
    <definedName name="P.11" localSheetId="1">#REF!</definedName>
    <definedName name="P.11" localSheetId="0">#REF!</definedName>
    <definedName name="P.11">#REF!</definedName>
    <definedName name="P.12" localSheetId="5">#REF!</definedName>
    <definedName name="P.12" localSheetId="6">#REF!</definedName>
    <definedName name="P.12" localSheetId="4">#REF!</definedName>
    <definedName name="P.12" localSheetId="3">#REF!</definedName>
    <definedName name="P.12" localSheetId="2">#REF!</definedName>
    <definedName name="P.12" localSheetId="1">#REF!</definedName>
    <definedName name="P.12" localSheetId="0">#REF!</definedName>
    <definedName name="P.12">#REF!</definedName>
    <definedName name="P.13" localSheetId="5">#REF!</definedName>
    <definedName name="P.13" localSheetId="6">#REF!</definedName>
    <definedName name="P.13" localSheetId="4">#REF!</definedName>
    <definedName name="P.13" localSheetId="3">#REF!</definedName>
    <definedName name="P.13" localSheetId="2">#REF!</definedName>
    <definedName name="P.13" localSheetId="1">#REF!</definedName>
    <definedName name="P.13" localSheetId="0">#REF!</definedName>
    <definedName name="P.13">#REF!</definedName>
    <definedName name="P.14" localSheetId="5">#REF!</definedName>
    <definedName name="P.14" localSheetId="6">#REF!</definedName>
    <definedName name="P.14" localSheetId="4">#REF!</definedName>
    <definedName name="P.14" localSheetId="3">#REF!</definedName>
    <definedName name="P.14" localSheetId="2">#REF!</definedName>
    <definedName name="P.14" localSheetId="1">#REF!</definedName>
    <definedName name="P.14" localSheetId="0">#REF!</definedName>
    <definedName name="P.14">#REF!</definedName>
    <definedName name="P.15" localSheetId="5">#REF!</definedName>
    <definedName name="P.15" localSheetId="6">#REF!</definedName>
    <definedName name="P.15" localSheetId="4">#REF!</definedName>
    <definedName name="P.15" localSheetId="3">#REF!</definedName>
    <definedName name="P.15" localSheetId="2">#REF!</definedName>
    <definedName name="P.15" localSheetId="1">#REF!</definedName>
    <definedName name="P.15" localSheetId="0">#REF!</definedName>
    <definedName name="P.15">#REF!</definedName>
    <definedName name="P.2" localSheetId="5">#REF!</definedName>
    <definedName name="P.2" localSheetId="6">#REF!</definedName>
    <definedName name="P.2" localSheetId="4">#REF!</definedName>
    <definedName name="P.2" localSheetId="3">#REF!</definedName>
    <definedName name="P.2" localSheetId="2">#REF!</definedName>
    <definedName name="P.2" localSheetId="1">#REF!</definedName>
    <definedName name="P.2" localSheetId="0">#REF!</definedName>
    <definedName name="P.2">#REF!</definedName>
    <definedName name="P.3" localSheetId="5">#REF!</definedName>
    <definedName name="P.3" localSheetId="6">#REF!</definedName>
    <definedName name="P.3" localSheetId="4">#REF!</definedName>
    <definedName name="P.3" localSheetId="3">#REF!</definedName>
    <definedName name="P.3" localSheetId="2">#REF!</definedName>
    <definedName name="P.3" localSheetId="1">#REF!</definedName>
    <definedName name="P.3" localSheetId="0">#REF!</definedName>
    <definedName name="P.3">#REF!</definedName>
    <definedName name="P.4" localSheetId="5">#REF!</definedName>
    <definedName name="P.4" localSheetId="6">#REF!</definedName>
    <definedName name="P.4" localSheetId="4">#REF!</definedName>
    <definedName name="P.4" localSheetId="3">#REF!</definedName>
    <definedName name="P.4" localSheetId="2">#REF!</definedName>
    <definedName name="P.4" localSheetId="1">#REF!</definedName>
    <definedName name="P.4" localSheetId="0">#REF!</definedName>
    <definedName name="P.4">#REF!</definedName>
    <definedName name="P.5" localSheetId="5">#REF!</definedName>
    <definedName name="P.5" localSheetId="6">#REF!</definedName>
    <definedName name="P.5" localSheetId="4">#REF!</definedName>
    <definedName name="P.5" localSheetId="3">#REF!</definedName>
    <definedName name="P.5" localSheetId="2">#REF!</definedName>
    <definedName name="P.5" localSheetId="1">#REF!</definedName>
    <definedName name="P.5" localSheetId="0">#REF!</definedName>
    <definedName name="P.5">#REF!</definedName>
    <definedName name="P.6" localSheetId="5">#REF!</definedName>
    <definedName name="P.6" localSheetId="6">#REF!</definedName>
    <definedName name="P.6" localSheetId="4">#REF!</definedName>
    <definedName name="P.6" localSheetId="3">#REF!</definedName>
    <definedName name="P.6" localSheetId="2">#REF!</definedName>
    <definedName name="P.6" localSheetId="1">#REF!</definedName>
    <definedName name="P.6" localSheetId="0">#REF!</definedName>
    <definedName name="P.6">#REF!</definedName>
    <definedName name="P.7" localSheetId="5">#REF!</definedName>
    <definedName name="P.7" localSheetId="6">#REF!</definedName>
    <definedName name="P.7" localSheetId="4">#REF!</definedName>
    <definedName name="P.7" localSheetId="3">#REF!</definedName>
    <definedName name="P.7" localSheetId="2">#REF!</definedName>
    <definedName name="P.7" localSheetId="1">#REF!</definedName>
    <definedName name="P.7" localSheetId="0">#REF!</definedName>
    <definedName name="P.7">#REF!</definedName>
    <definedName name="P.8" localSheetId="5">#REF!</definedName>
    <definedName name="P.8" localSheetId="6">#REF!</definedName>
    <definedName name="P.8" localSheetId="4">#REF!</definedName>
    <definedName name="P.8" localSheetId="3">#REF!</definedName>
    <definedName name="P.8" localSheetId="2">#REF!</definedName>
    <definedName name="P.8" localSheetId="1">#REF!</definedName>
    <definedName name="P.8" localSheetId="0">#REF!</definedName>
    <definedName name="P.8">#REF!</definedName>
    <definedName name="P.9" localSheetId="5">#REF!</definedName>
    <definedName name="P.9" localSheetId="6">#REF!</definedName>
    <definedName name="P.9" localSheetId="4">#REF!</definedName>
    <definedName name="P.9" localSheetId="3">#REF!</definedName>
    <definedName name="P.9" localSheetId="2">#REF!</definedName>
    <definedName name="P.9" localSheetId="1">#REF!</definedName>
    <definedName name="P.9" localSheetId="0">#REF!</definedName>
    <definedName name="P.9">#REF!</definedName>
    <definedName name="PP1.1" localSheetId="5">#REF!</definedName>
    <definedName name="PP1.1" localSheetId="6">#REF!</definedName>
    <definedName name="PP1.1" localSheetId="4">#REF!</definedName>
    <definedName name="PP1.1" localSheetId="3">#REF!</definedName>
    <definedName name="PP1.1" localSheetId="2">#REF!</definedName>
    <definedName name="PP1.1" localSheetId="1">#REF!</definedName>
    <definedName name="PP1.1" localSheetId="0">#REF!</definedName>
    <definedName name="PP1.1">#REF!</definedName>
    <definedName name="PP1.10" localSheetId="5">#REF!</definedName>
    <definedName name="PP1.10" localSheetId="6">#REF!</definedName>
    <definedName name="PP1.10" localSheetId="4">#REF!</definedName>
    <definedName name="PP1.10" localSheetId="3">#REF!</definedName>
    <definedName name="PP1.10" localSheetId="2">#REF!</definedName>
    <definedName name="PP1.10" localSheetId="1">#REF!</definedName>
    <definedName name="PP1.10" localSheetId="0">#REF!</definedName>
    <definedName name="PP1.10">#REF!</definedName>
    <definedName name="PP1.11" localSheetId="5">#REF!</definedName>
    <definedName name="PP1.11" localSheetId="6">#REF!</definedName>
    <definedName name="PP1.11" localSheetId="4">#REF!</definedName>
    <definedName name="PP1.11" localSheetId="3">#REF!</definedName>
    <definedName name="PP1.11" localSheetId="2">#REF!</definedName>
    <definedName name="PP1.11" localSheetId="1">#REF!</definedName>
    <definedName name="PP1.11" localSheetId="0">#REF!</definedName>
    <definedName name="PP1.11">#REF!</definedName>
    <definedName name="PP1.12" localSheetId="5">#REF!</definedName>
    <definedName name="PP1.12" localSheetId="6">#REF!</definedName>
    <definedName name="PP1.12" localSheetId="4">#REF!</definedName>
    <definedName name="PP1.12" localSheetId="3">#REF!</definedName>
    <definedName name="PP1.12" localSheetId="2">#REF!</definedName>
    <definedName name="PP1.12" localSheetId="1">#REF!</definedName>
    <definedName name="PP1.12" localSheetId="0">#REF!</definedName>
    <definedName name="PP1.12">#REF!</definedName>
    <definedName name="PP1.13" localSheetId="5">#REF!</definedName>
    <definedName name="PP1.13" localSheetId="6">#REF!</definedName>
    <definedName name="PP1.13" localSheetId="4">#REF!</definedName>
    <definedName name="PP1.13" localSheetId="3">#REF!</definedName>
    <definedName name="PP1.13" localSheetId="2">#REF!</definedName>
    <definedName name="PP1.13" localSheetId="1">#REF!</definedName>
    <definedName name="PP1.13" localSheetId="0">#REF!</definedName>
    <definedName name="PP1.13">#REF!</definedName>
    <definedName name="PP1.14" localSheetId="5">#REF!</definedName>
    <definedName name="PP1.14" localSheetId="6">#REF!</definedName>
    <definedName name="PP1.14" localSheetId="4">#REF!</definedName>
    <definedName name="PP1.14" localSheetId="3">#REF!</definedName>
    <definedName name="PP1.14" localSheetId="2">#REF!</definedName>
    <definedName name="PP1.14" localSheetId="1">#REF!</definedName>
    <definedName name="PP1.14" localSheetId="0">#REF!</definedName>
    <definedName name="PP1.14">#REF!</definedName>
    <definedName name="PP1.15" localSheetId="5">#REF!</definedName>
    <definedName name="PP1.15" localSheetId="6">#REF!</definedName>
    <definedName name="PP1.15" localSheetId="4">#REF!</definedName>
    <definedName name="PP1.15" localSheetId="3">#REF!</definedName>
    <definedName name="PP1.15" localSheetId="2">#REF!</definedName>
    <definedName name="PP1.15" localSheetId="1">#REF!</definedName>
    <definedName name="PP1.15" localSheetId="0">#REF!</definedName>
    <definedName name="PP1.15">#REF!</definedName>
    <definedName name="PP1.2" localSheetId="5">#REF!</definedName>
    <definedName name="PP1.2" localSheetId="6">#REF!</definedName>
    <definedName name="PP1.2" localSheetId="4">#REF!</definedName>
    <definedName name="PP1.2" localSheetId="3">#REF!</definedName>
    <definedName name="PP1.2" localSheetId="2">#REF!</definedName>
    <definedName name="PP1.2" localSheetId="1">#REF!</definedName>
    <definedName name="PP1.2" localSheetId="0">#REF!</definedName>
    <definedName name="PP1.2">#REF!</definedName>
    <definedName name="PP1.3" localSheetId="5">#REF!</definedName>
    <definedName name="PP1.3" localSheetId="6">#REF!</definedName>
    <definedName name="PP1.3" localSheetId="4">#REF!</definedName>
    <definedName name="PP1.3" localSheetId="3">#REF!</definedName>
    <definedName name="PP1.3" localSheetId="2">#REF!</definedName>
    <definedName name="PP1.3" localSheetId="1">#REF!</definedName>
    <definedName name="PP1.3" localSheetId="0">#REF!</definedName>
    <definedName name="PP1.3">#REF!</definedName>
    <definedName name="PP1.4" localSheetId="5">#REF!</definedName>
    <definedName name="PP1.4" localSheetId="6">#REF!</definedName>
    <definedName name="PP1.4" localSheetId="4">#REF!</definedName>
    <definedName name="PP1.4" localSheetId="3">#REF!</definedName>
    <definedName name="PP1.4" localSheetId="2">#REF!</definedName>
    <definedName name="PP1.4" localSheetId="1">#REF!</definedName>
    <definedName name="PP1.4" localSheetId="0">#REF!</definedName>
    <definedName name="PP1.4">#REF!</definedName>
    <definedName name="PP1.5" localSheetId="5">#REF!</definedName>
    <definedName name="PP1.5" localSheetId="6">#REF!</definedName>
    <definedName name="PP1.5" localSheetId="4">#REF!</definedName>
    <definedName name="PP1.5" localSheetId="3">#REF!</definedName>
    <definedName name="PP1.5" localSheetId="2">#REF!</definedName>
    <definedName name="PP1.5" localSheetId="1">#REF!</definedName>
    <definedName name="PP1.5" localSheetId="0">#REF!</definedName>
    <definedName name="PP1.5">#REF!</definedName>
    <definedName name="PP1.6" localSheetId="5">#REF!</definedName>
    <definedName name="PP1.6" localSheetId="6">#REF!</definedName>
    <definedName name="PP1.6" localSheetId="4">#REF!</definedName>
    <definedName name="PP1.6" localSheetId="3">#REF!</definedName>
    <definedName name="PP1.6" localSheetId="2">#REF!</definedName>
    <definedName name="PP1.6" localSheetId="1">#REF!</definedName>
    <definedName name="PP1.6" localSheetId="0">#REF!</definedName>
    <definedName name="PP1.6">#REF!</definedName>
    <definedName name="PP1.7" localSheetId="5">#REF!</definedName>
    <definedName name="PP1.7" localSheetId="6">#REF!</definedName>
    <definedName name="PP1.7" localSheetId="4">#REF!</definedName>
    <definedName name="PP1.7" localSheetId="3">#REF!</definedName>
    <definedName name="PP1.7" localSheetId="2">#REF!</definedName>
    <definedName name="PP1.7" localSheetId="1">#REF!</definedName>
    <definedName name="PP1.7" localSheetId="0">#REF!</definedName>
    <definedName name="PP1.7">#REF!</definedName>
    <definedName name="PP1.8" localSheetId="5">#REF!</definedName>
    <definedName name="PP1.8" localSheetId="6">#REF!</definedName>
    <definedName name="PP1.8" localSheetId="4">#REF!</definedName>
    <definedName name="PP1.8" localSheetId="3">#REF!</definedName>
    <definedName name="PP1.8" localSheetId="2">#REF!</definedName>
    <definedName name="PP1.8" localSheetId="1">#REF!</definedName>
    <definedName name="PP1.8" localSheetId="0">#REF!</definedName>
    <definedName name="PP1.8">#REF!</definedName>
    <definedName name="PP1.9" localSheetId="5">#REF!</definedName>
    <definedName name="PP1.9" localSheetId="6">#REF!</definedName>
    <definedName name="PP1.9" localSheetId="4">#REF!</definedName>
    <definedName name="PP1.9" localSheetId="3">#REF!</definedName>
    <definedName name="PP1.9" localSheetId="2">#REF!</definedName>
    <definedName name="PP1.9" localSheetId="1">#REF!</definedName>
    <definedName name="PP1.9" localSheetId="0">#REF!</definedName>
    <definedName name="PP1.9">#REF!</definedName>
    <definedName name="PROQ." localSheetId="5">#REF!</definedName>
    <definedName name="PROQ." localSheetId="6">#REF!</definedName>
    <definedName name="PROQ." localSheetId="4">#REF!</definedName>
    <definedName name="PROQ." localSheetId="3">#REF!</definedName>
    <definedName name="PROQ." localSheetId="2">#REF!</definedName>
    <definedName name="PROQ." localSheetId="1">#REF!</definedName>
    <definedName name="PROQ." localSheetId="0">#REF!</definedName>
    <definedName name="PROQ.">#REF!</definedName>
    <definedName name="RSADAD" localSheetId="5">#REF!</definedName>
    <definedName name="RSADAD" localSheetId="6">#REF!</definedName>
    <definedName name="RSADAD" localSheetId="4">#REF!</definedName>
    <definedName name="RSADAD" localSheetId="3">#REF!</definedName>
    <definedName name="RSADAD" localSheetId="2">#REF!</definedName>
    <definedName name="RSADAD" localSheetId="1">#REF!</definedName>
    <definedName name="RSADAD" localSheetId="0">#REF!</definedName>
    <definedName name="RSADAD">#REF!</definedName>
    <definedName name="T.1" localSheetId="5">#REF!</definedName>
    <definedName name="T.1" localSheetId="6">#REF!</definedName>
    <definedName name="T.1" localSheetId="4">#REF!</definedName>
    <definedName name="T.1" localSheetId="3">#REF!</definedName>
    <definedName name="T.1" localSheetId="2">#REF!</definedName>
    <definedName name="T.1" localSheetId="1">#REF!</definedName>
    <definedName name="T.1" localSheetId="0">#REF!</definedName>
    <definedName name="T.1">#REF!</definedName>
    <definedName name="T.10" localSheetId="5">#REF!</definedName>
    <definedName name="T.10" localSheetId="6">#REF!</definedName>
    <definedName name="T.10" localSheetId="4">#REF!</definedName>
    <definedName name="T.10" localSheetId="3">#REF!</definedName>
    <definedName name="T.10" localSheetId="2">#REF!</definedName>
    <definedName name="T.10" localSheetId="1">#REF!</definedName>
    <definedName name="T.10" localSheetId="0">#REF!</definedName>
    <definedName name="T.10">#REF!</definedName>
    <definedName name="T.11" localSheetId="5">#REF!</definedName>
    <definedName name="T.11" localSheetId="6">#REF!</definedName>
    <definedName name="T.11" localSheetId="4">#REF!</definedName>
    <definedName name="T.11" localSheetId="3">#REF!</definedName>
    <definedName name="T.11" localSheetId="2">#REF!</definedName>
    <definedName name="T.11" localSheetId="1">#REF!</definedName>
    <definedName name="T.11" localSheetId="0">#REF!</definedName>
    <definedName name="T.11">#REF!</definedName>
    <definedName name="T.12" localSheetId="5">#REF!</definedName>
    <definedName name="T.12" localSheetId="6">#REF!</definedName>
    <definedName name="T.12" localSheetId="4">#REF!</definedName>
    <definedName name="T.12" localSheetId="3">#REF!</definedName>
    <definedName name="T.12" localSheetId="2">#REF!</definedName>
    <definedName name="T.12" localSheetId="1">#REF!</definedName>
    <definedName name="T.12" localSheetId="0">#REF!</definedName>
    <definedName name="T.12">#REF!</definedName>
    <definedName name="T.13" localSheetId="5">#REF!</definedName>
    <definedName name="T.13" localSheetId="6">#REF!</definedName>
    <definedName name="T.13" localSheetId="4">#REF!</definedName>
    <definedName name="T.13" localSheetId="3">#REF!</definedName>
    <definedName name="T.13" localSheetId="2">#REF!</definedName>
    <definedName name="T.13" localSheetId="1">#REF!</definedName>
    <definedName name="T.13" localSheetId="0">#REF!</definedName>
    <definedName name="T.13">#REF!</definedName>
    <definedName name="T.14" localSheetId="5">#REF!</definedName>
    <definedName name="T.14" localSheetId="6">#REF!</definedName>
    <definedName name="T.14" localSheetId="4">#REF!</definedName>
    <definedName name="T.14" localSheetId="3">#REF!</definedName>
    <definedName name="T.14" localSheetId="2">#REF!</definedName>
    <definedName name="T.14" localSheetId="1">#REF!</definedName>
    <definedName name="T.14" localSheetId="0">#REF!</definedName>
    <definedName name="T.14">#REF!</definedName>
    <definedName name="T.15" localSheetId="5">#REF!</definedName>
    <definedName name="T.15" localSheetId="6">#REF!</definedName>
    <definedName name="T.15" localSheetId="4">#REF!</definedName>
    <definedName name="T.15" localSheetId="3">#REF!</definedName>
    <definedName name="T.15" localSheetId="2">#REF!</definedName>
    <definedName name="T.15" localSheetId="1">#REF!</definedName>
    <definedName name="T.15" localSheetId="0">#REF!</definedName>
    <definedName name="T.15">#REF!</definedName>
    <definedName name="T.2" localSheetId="5">#REF!</definedName>
    <definedName name="T.2" localSheetId="6">#REF!</definedName>
    <definedName name="T.2" localSheetId="4">#REF!</definedName>
    <definedName name="T.2" localSheetId="3">#REF!</definedName>
    <definedName name="T.2" localSheetId="2">#REF!</definedName>
    <definedName name="T.2" localSheetId="1">#REF!</definedName>
    <definedName name="T.2" localSheetId="0">#REF!</definedName>
    <definedName name="T.2">#REF!</definedName>
    <definedName name="T.3" localSheetId="5">#REF!</definedName>
    <definedName name="T.3" localSheetId="6">#REF!</definedName>
    <definedName name="T.3" localSheetId="4">#REF!</definedName>
    <definedName name="T.3" localSheetId="3">#REF!</definedName>
    <definedName name="T.3" localSheetId="2">#REF!</definedName>
    <definedName name="T.3" localSheetId="1">#REF!</definedName>
    <definedName name="T.3" localSheetId="0">#REF!</definedName>
    <definedName name="T.3">#REF!</definedName>
    <definedName name="T.4" localSheetId="5">#REF!</definedName>
    <definedName name="T.4" localSheetId="6">#REF!</definedName>
    <definedName name="T.4" localSheetId="4">#REF!</definedName>
    <definedName name="T.4" localSheetId="3">#REF!</definedName>
    <definedName name="T.4" localSheetId="2">#REF!</definedName>
    <definedName name="T.4" localSheetId="1">#REF!</definedName>
    <definedName name="T.4" localSheetId="0">#REF!</definedName>
    <definedName name="T.4">#REF!</definedName>
    <definedName name="T.5" localSheetId="5">#REF!</definedName>
    <definedName name="T.5" localSheetId="6">#REF!</definedName>
    <definedName name="T.5" localSheetId="4">#REF!</definedName>
    <definedName name="T.5" localSheetId="3">#REF!</definedName>
    <definedName name="T.5" localSheetId="2">#REF!</definedName>
    <definedName name="T.5" localSheetId="1">#REF!</definedName>
    <definedName name="T.5" localSheetId="0">#REF!</definedName>
    <definedName name="T.5">#REF!</definedName>
    <definedName name="T.6" localSheetId="5">#REF!</definedName>
    <definedName name="T.6" localSheetId="6">#REF!</definedName>
    <definedName name="T.6" localSheetId="4">#REF!</definedName>
    <definedName name="T.6" localSheetId="3">#REF!</definedName>
    <definedName name="T.6" localSheetId="2">#REF!</definedName>
    <definedName name="T.6" localSheetId="1">#REF!</definedName>
    <definedName name="T.6" localSheetId="0">#REF!</definedName>
    <definedName name="T.6">#REF!</definedName>
    <definedName name="T.7" localSheetId="5">#REF!</definedName>
    <definedName name="T.7" localSheetId="6">#REF!</definedName>
    <definedName name="T.7" localSheetId="4">#REF!</definedName>
    <definedName name="T.7" localSheetId="3">#REF!</definedName>
    <definedName name="T.7" localSheetId="2">#REF!</definedName>
    <definedName name="T.7" localSheetId="1">#REF!</definedName>
    <definedName name="T.7" localSheetId="0">#REF!</definedName>
    <definedName name="T.7">#REF!</definedName>
    <definedName name="T.8" localSheetId="5">#REF!</definedName>
    <definedName name="T.8" localSheetId="6">#REF!</definedName>
    <definedName name="T.8" localSheetId="4">#REF!</definedName>
    <definedName name="T.8" localSheetId="3">#REF!</definedName>
    <definedName name="T.8" localSheetId="2">#REF!</definedName>
    <definedName name="T.8" localSheetId="1">#REF!</definedName>
    <definedName name="T.8" localSheetId="0">#REF!</definedName>
    <definedName name="T.8">#REF!</definedName>
    <definedName name="T.9" localSheetId="5">#REF!</definedName>
    <definedName name="T.9" localSheetId="6">#REF!</definedName>
    <definedName name="T.9" localSheetId="4">#REF!</definedName>
    <definedName name="T.9" localSheetId="3">#REF!</definedName>
    <definedName name="T.9" localSheetId="2">#REF!</definedName>
    <definedName name="T.9" localSheetId="1">#REF!</definedName>
    <definedName name="T.9" localSheetId="0">#REF!</definedName>
    <definedName name="T.9">#REF!</definedName>
    <definedName name="_xlnm.Print_Titles" localSheetId="5">'BM1'!$1:$8</definedName>
    <definedName name="_xlnm.Print_Titles" localSheetId="6">'BM10'!$1:$8</definedName>
    <definedName name="_xlnm.Print_Titles" localSheetId="4">'BM2'!$1:$8</definedName>
    <definedName name="_xlnm.Print_Titles" localSheetId="3">'BM3'!$1:$8</definedName>
    <definedName name="_xlnm.Print_Titles" localSheetId="2">'BM4'!$1:$8</definedName>
    <definedName name="_xlnm.Print_Titles" localSheetId="1">'BM5'!$1:$8</definedName>
    <definedName name="_xlnm.Print_Titles" localSheetId="0">'BM6'!$1:$8</definedName>
    <definedName name="TOT.P" localSheetId="5">#REF!</definedName>
    <definedName name="TOT.P" localSheetId="6">#REF!</definedName>
    <definedName name="TOT.P" localSheetId="4">#REF!</definedName>
    <definedName name="TOT.P" localSheetId="3">#REF!</definedName>
    <definedName name="TOT.P" localSheetId="2">#REF!</definedName>
    <definedName name="TOT.P" localSheetId="1">#REF!</definedName>
    <definedName name="TOT.P" localSheetId="0">#REF!</definedName>
    <definedName name="TOT.P">#REF!</definedName>
    <definedName name="TOT1.P" localSheetId="5">#REF!</definedName>
    <definedName name="TOT1.P" localSheetId="6">#REF!</definedName>
    <definedName name="TOT1.P" localSheetId="4">#REF!</definedName>
    <definedName name="TOT1.P" localSheetId="3">#REF!</definedName>
    <definedName name="TOT1.P" localSheetId="2">#REF!</definedName>
    <definedName name="TOT1.P" localSheetId="1">#REF!</definedName>
    <definedName name="TOT1.P" localSheetId="0">#REF!</definedName>
    <definedName name="TOT1.P">#REF!</definedName>
    <definedName name="TT.1" localSheetId="5">#REF!</definedName>
    <definedName name="TT.1" localSheetId="6">#REF!</definedName>
    <definedName name="TT.1" localSheetId="4">#REF!</definedName>
    <definedName name="TT.1" localSheetId="3">#REF!</definedName>
    <definedName name="TT.1" localSheetId="2">#REF!</definedName>
    <definedName name="TT.1" localSheetId="1">#REF!</definedName>
    <definedName name="TT.1" localSheetId="0">#REF!</definedName>
    <definedName name="TT.1">#REF!</definedName>
    <definedName name="TT.10" localSheetId="5">#REF!</definedName>
    <definedName name="TT.10" localSheetId="6">#REF!</definedName>
    <definedName name="TT.10" localSheetId="4">#REF!</definedName>
    <definedName name="TT.10" localSheetId="3">#REF!</definedName>
    <definedName name="TT.10" localSheetId="2">#REF!</definedName>
    <definedName name="TT.10" localSheetId="1">#REF!</definedName>
    <definedName name="TT.10" localSheetId="0">#REF!</definedName>
    <definedName name="TT.10">#REF!</definedName>
    <definedName name="TT.11" localSheetId="5">#REF!</definedName>
    <definedName name="TT.11" localSheetId="6">#REF!</definedName>
    <definedName name="TT.11" localSheetId="4">#REF!</definedName>
    <definedName name="TT.11" localSheetId="3">#REF!</definedName>
    <definedName name="TT.11" localSheetId="2">#REF!</definedName>
    <definedName name="TT.11" localSheetId="1">#REF!</definedName>
    <definedName name="TT.11" localSheetId="0">#REF!</definedName>
    <definedName name="TT.11">#REF!</definedName>
    <definedName name="TT.12" localSheetId="5">#REF!</definedName>
    <definedName name="TT.12" localSheetId="6">#REF!</definedName>
    <definedName name="TT.12" localSheetId="4">#REF!</definedName>
    <definedName name="TT.12" localSheetId="3">#REF!</definedName>
    <definedName name="TT.12" localSheetId="2">#REF!</definedName>
    <definedName name="TT.12" localSheetId="1">#REF!</definedName>
    <definedName name="TT.12" localSheetId="0">#REF!</definedName>
    <definedName name="TT.12">#REF!</definedName>
    <definedName name="TT.13" localSheetId="5">#REF!</definedName>
    <definedName name="TT.13" localSheetId="6">#REF!</definedName>
    <definedName name="TT.13" localSheetId="4">#REF!</definedName>
    <definedName name="TT.13" localSheetId="3">#REF!</definedName>
    <definedName name="TT.13" localSheetId="2">#REF!</definedName>
    <definedName name="TT.13" localSheetId="1">#REF!</definedName>
    <definedName name="TT.13" localSheetId="0">#REF!</definedName>
    <definedName name="TT.13">#REF!</definedName>
    <definedName name="TT.14" localSheetId="5">#REF!</definedName>
    <definedName name="TT.14" localSheetId="6">#REF!</definedName>
    <definedName name="TT.14" localSheetId="4">#REF!</definedName>
    <definedName name="TT.14" localSheetId="3">#REF!</definedName>
    <definedName name="TT.14" localSheetId="2">#REF!</definedName>
    <definedName name="TT.14" localSheetId="1">#REF!</definedName>
    <definedName name="TT.14" localSheetId="0">#REF!</definedName>
    <definedName name="TT.14">#REF!</definedName>
    <definedName name="TT.15" localSheetId="5">#REF!</definedName>
    <definedName name="TT.15" localSheetId="6">#REF!</definedName>
    <definedName name="TT.15" localSheetId="4">#REF!</definedName>
    <definedName name="TT.15" localSheetId="3">#REF!</definedName>
    <definedName name="TT.15" localSheetId="2">#REF!</definedName>
    <definedName name="TT.15" localSheetId="1">#REF!</definedName>
    <definedName name="TT.15" localSheetId="0">#REF!</definedName>
    <definedName name="TT.15">#REF!</definedName>
    <definedName name="TT.2" localSheetId="5">#REF!</definedName>
    <definedName name="TT.2" localSheetId="6">#REF!</definedName>
    <definedName name="TT.2" localSheetId="4">#REF!</definedName>
    <definedName name="TT.2" localSheetId="3">#REF!</definedName>
    <definedName name="TT.2" localSheetId="2">#REF!</definedName>
    <definedName name="TT.2" localSheetId="1">#REF!</definedName>
    <definedName name="TT.2" localSheetId="0">#REF!</definedName>
    <definedName name="TT.2">#REF!</definedName>
    <definedName name="TT.3" localSheetId="5">#REF!</definedName>
    <definedName name="TT.3" localSheetId="6">#REF!</definedName>
    <definedName name="TT.3" localSheetId="4">#REF!</definedName>
    <definedName name="TT.3" localSheetId="3">#REF!</definedName>
    <definedName name="TT.3" localSheetId="2">#REF!</definedName>
    <definedName name="TT.3" localSheetId="1">#REF!</definedName>
    <definedName name="TT.3" localSheetId="0">#REF!</definedName>
    <definedName name="TT.3">#REF!</definedName>
    <definedName name="TT.4" localSheetId="5">#REF!</definedName>
    <definedName name="TT.4" localSheetId="6">#REF!</definedName>
    <definedName name="TT.4" localSheetId="4">#REF!</definedName>
    <definedName name="TT.4" localSheetId="3">#REF!</definedName>
    <definedName name="TT.4" localSheetId="2">#REF!</definedName>
    <definedName name="TT.4" localSheetId="1">#REF!</definedName>
    <definedName name="TT.4" localSheetId="0">#REF!</definedName>
    <definedName name="TT.4">#REF!</definedName>
    <definedName name="TT.5" localSheetId="5">#REF!</definedName>
    <definedName name="TT.5" localSheetId="6">#REF!</definedName>
    <definedName name="TT.5" localSheetId="4">#REF!</definedName>
    <definedName name="TT.5" localSheetId="3">#REF!</definedName>
    <definedName name="TT.5" localSheetId="2">#REF!</definedName>
    <definedName name="TT.5" localSheetId="1">#REF!</definedName>
    <definedName name="TT.5" localSheetId="0">#REF!</definedName>
    <definedName name="TT.5">#REF!</definedName>
    <definedName name="TT.6" localSheetId="5">#REF!</definedName>
    <definedName name="TT.6" localSheetId="6">#REF!</definedName>
    <definedName name="TT.6" localSheetId="4">#REF!</definedName>
    <definedName name="TT.6" localSheetId="3">#REF!</definedName>
    <definedName name="TT.6" localSheetId="2">#REF!</definedName>
    <definedName name="TT.6" localSheetId="1">#REF!</definedName>
    <definedName name="TT.6" localSheetId="0">#REF!</definedName>
    <definedName name="TT.6">#REF!</definedName>
    <definedName name="TT.7" localSheetId="5">#REF!</definedName>
    <definedName name="TT.7" localSheetId="6">#REF!</definedName>
    <definedName name="TT.7" localSheetId="4">#REF!</definedName>
    <definedName name="TT.7" localSheetId="3">#REF!</definedName>
    <definedName name="TT.7" localSheetId="2">#REF!</definedName>
    <definedName name="TT.7" localSheetId="1">#REF!</definedName>
    <definedName name="TT.7" localSheetId="0">#REF!</definedName>
    <definedName name="TT.7">#REF!</definedName>
    <definedName name="TT.8" localSheetId="5">#REF!</definedName>
    <definedName name="TT.8" localSheetId="6">#REF!</definedName>
    <definedName name="TT.8" localSheetId="4">#REF!</definedName>
    <definedName name="TT.8" localSheetId="3">#REF!</definedName>
    <definedName name="TT.8" localSheetId="2">#REF!</definedName>
    <definedName name="TT.8" localSheetId="1">#REF!</definedName>
    <definedName name="TT.8" localSheetId="0">#REF!</definedName>
    <definedName name="TT.8">#REF!</definedName>
    <definedName name="TT.9" localSheetId="5">#REF!</definedName>
    <definedName name="TT.9" localSheetId="6">#REF!</definedName>
    <definedName name="TT.9" localSheetId="4">#REF!</definedName>
    <definedName name="TT.9" localSheetId="3">#REF!</definedName>
    <definedName name="TT.9" localSheetId="2">#REF!</definedName>
    <definedName name="TT.9" localSheetId="1">#REF!</definedName>
    <definedName name="TT.9" localSheetId="0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<sst xmlns="http://schemas.openxmlformats.org/spreadsheetml/2006/main" count="3206" uniqueCount="378">
  <si>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</si>
  <si>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</si>
  <si>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</si>
  <si>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</si>
  <si>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</si>
  <si>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</si>
  <si>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</si>
  <si>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</si>
  <si>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</si>
  <si>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</si>
  <si>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</si>
  <si>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</si>
  <si>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</si>
  <si>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</si>
  <si>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</si>
  <si>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</si>
  <si>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</si>
  <si>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</si>
  <si>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</si>
  <si>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</si>
  <si>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</si>
  <si>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</si>
  <si>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</si>
  <si>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</si>
  <si>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</si>
  <si>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</si>
  <si>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</si>
  <si>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</si>
  <si>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</si>
  <si>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</si>
  <si>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</si>
  <si>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</si>
  <si>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</si>
  <si>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</si>
  <si>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</si>
  <si>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</si>
  <si>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</si>
  <si>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</si>
  <si>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</si>
  <si>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</si>
  <si>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BOLETIM DE MEDIÇÃO: 01</t>
  </si>
  <si>
    <r>
      <t xml:space="preserve">AGENTE PROMOTOR: </t>
    </r>
    <r>
      <rPr>
        <sz val="12"/>
        <rFont val="Arial "/>
        <family val="0"/>
      </rPr>
      <t>PREFEITURA MUNICIPAL DAS VERTENTES</t>
    </r>
  </si>
  <si>
    <t>QUANT</t>
  </si>
  <si>
    <t>DESCRIÇÃO</t>
  </si>
  <si>
    <t>45 m</t>
  </si>
  <si>
    <t>15 m</t>
  </si>
  <si>
    <t>CABO UNIPOLAR 50mm² - PRETO</t>
  </si>
  <si>
    <t>CABO UNIPOLAR 50mm² - AZUL</t>
  </si>
  <si>
    <t>CABO UNIPOLAR 10mm - PRETO</t>
  </si>
  <si>
    <t>90 m</t>
  </si>
  <si>
    <t>2 peças</t>
  </si>
  <si>
    <t>CABO 2,5mm - PRETO</t>
  </si>
  <si>
    <t>CABO 2,5mm - AZUL</t>
  </si>
  <si>
    <t>20 PACOTES</t>
  </si>
  <si>
    <t>GRANFIX 2,5</t>
  </si>
  <si>
    <t>8 UNDS</t>
  </si>
  <si>
    <t>INTERRUPTOR 1 SECÇÃO</t>
  </si>
  <si>
    <t>1 UND</t>
  </si>
  <si>
    <t>INTERRUPTOR 3 SECÇÕES</t>
  </si>
  <si>
    <t>INTERRUPTOR 2 SECÇÕES</t>
  </si>
  <si>
    <t>2 UNDS</t>
  </si>
  <si>
    <t>CHAVE DE PARTIDA AUTOMATICA WEG DE 15CV TRIFASICO</t>
  </si>
  <si>
    <t>1 PEÇA</t>
  </si>
  <si>
    <t>CANDUITE  3/4</t>
  </si>
  <si>
    <t>14 UNDS</t>
  </si>
  <si>
    <t>TOMADA</t>
  </si>
  <si>
    <t>QUADRO GERAL P/ 150AMP METALICO</t>
  </si>
  <si>
    <t>DISJUNTOR 140 AMP TRIFASICO</t>
  </si>
  <si>
    <t>DISJUNTOR 32 AMP TRIFASICO</t>
  </si>
  <si>
    <t>DISJUNTOR 16 AMP MONOFASICO</t>
  </si>
  <si>
    <t>HASTE DE ATERRAMENTO 1,20 m</t>
  </si>
  <si>
    <t>FITA ISOLANTE 3M</t>
  </si>
  <si>
    <t>4 UNDS</t>
  </si>
  <si>
    <t>ELETRODUTO DE 2"</t>
  </si>
  <si>
    <t>LUVA DE 2"</t>
  </si>
  <si>
    <t>3 UNDS</t>
  </si>
  <si>
    <t>CURVA 90° DE 2"</t>
  </si>
  <si>
    <t>ARRUELAS DE ACABAMENTO 2"</t>
  </si>
  <si>
    <t>BUCHA DE ACABAMENTO 2"</t>
  </si>
  <si>
    <t>22 UNDS</t>
  </si>
  <si>
    <t>LAMPADA LED FLOURESCENTE TUBULAR</t>
  </si>
  <si>
    <t>6 UNDS</t>
  </si>
  <si>
    <t>LUMINARIA TIPO SPOT</t>
  </si>
  <si>
    <t>LAMPADA LED 12W</t>
  </si>
  <si>
    <t>4.0</t>
  </si>
  <si>
    <t>4.1</t>
  </si>
  <si>
    <t>5.0</t>
  </si>
  <si>
    <t>5.1</t>
  </si>
  <si>
    <t>6.0</t>
  </si>
  <si>
    <t>6.1</t>
  </si>
  <si>
    <t>6.2</t>
  </si>
  <si>
    <t>6.3</t>
  </si>
  <si>
    <t>7.0</t>
  </si>
  <si>
    <t>7.1</t>
  </si>
  <si>
    <t>7.2</t>
  </si>
  <si>
    <t>7.3</t>
  </si>
  <si>
    <t>CONTRATO N° 192/2022 - 01/07/2022 - PROCESSO LICIATORIO 032/2022 - TOMADA DE PREÇO N° 004/2022</t>
  </si>
  <si>
    <t>VERTENTES, 19 DE JULHO DE 2022.</t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</si>
  <si>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 xml:space="preserve">: BARROS CONSTRUÇÕES LTDA </t>
    </r>
  </si>
  <si>
    <t>OBRAS: EXECUÇÃO DE OBRA, DE ENGENHARIA CIVIL, DESTINADA À REFORMA E AMPLIAÇÃO DO ESTÁDIO MUNICIPAL VALDEMAR BEZERRA DE ALMEIDA, LOCALIZADO NA AVENIDA SENADOR SÉRGIO GUERRA, NA CIDADE DE VERTENTES-PE.</t>
  </si>
  <si>
    <r>
      <rPr>
        <b/>
        <sz val="12"/>
        <rFont val="Arial "/>
        <family val="0"/>
      </rPr>
      <t>LOCAL</t>
    </r>
    <r>
      <rPr>
        <sz val="12"/>
        <rFont val="Arial "/>
        <family val="0"/>
      </rPr>
      <t>: AVENIDA SENADOR SÉRGIO GUERRA, NA CIDADE DE VERTENTES-PE.</t>
    </r>
  </si>
  <si>
    <t>SERVIÇOS PRELIMINARES.</t>
  </si>
  <si>
    <t>Fornecimento transporte e assentamento de placa da obra para construção civil em chapa galvanizada n.22</t>
  </si>
  <si>
    <t>DEMOLIÇÃO</t>
  </si>
  <si>
    <t>demolição de pavimentação em paralelepípedos sobre areia</t>
  </si>
  <si>
    <t>demolição manual de pavimentação asfáltica.</t>
  </si>
  <si>
    <t>demolição manual de concreto simples, laje dos banheiros masculino e feminino.</t>
  </si>
  <si>
    <t>Demolição de alvenaria de 1/2 vez com preparo para remoção paredes dos vestiarios  local e visitante.</t>
  </si>
  <si>
    <t>demolição de alambrados e tela com preparo para remoção e aproveitamento dos mesmos</t>
  </si>
  <si>
    <t>Fornecimento de barro para aterro, inclusive carga, descarga e transporte com d.m.t. 8 km</t>
  </si>
  <si>
    <t>serviço topográfico de pequeno porte ( preço mínimo ),diária de uma equipe com topografo, quatro auxiliares , teodolito , nível ótico etc</t>
  </si>
  <si>
    <t xml:space="preserve">CAPINAÇÃO </t>
  </si>
  <si>
    <t>capinação  e limpeza superficial do terreno, lado do campo</t>
  </si>
  <si>
    <t>REGULARIZAÇÃO</t>
  </si>
  <si>
    <t>regularização manual de terreno natural, corte ou aterro ate 20 cm de espessura.</t>
  </si>
  <si>
    <t xml:space="preserve">REVESTIMENTO CHAPISCO </t>
  </si>
  <si>
    <t>Revestimento com argamassa de cimento e areia  no traço 1:6 com 2,0cm  de espessura.</t>
  </si>
  <si>
    <t xml:space="preserve">DRENAGEM E CANALETAS EM ALVENARIA DE 1 VEZ </t>
  </si>
  <si>
    <t>Construção de caixa coletora, tipo" com grade", em alvenaria de 1 vez - tijolos maciços prensados -( ref. dr-01-obras recife) nas dimensões internas de 0,25 x 0,85 x 1,00 m, inclusive escavação, reaterro compactado e remoção do material excedente (sem a grade).</t>
  </si>
  <si>
    <t>escavação manual em terra ate 1,50 m de profundidade, sem escoramento</t>
  </si>
  <si>
    <t>alvenaria de tijolos de 8 furos, assentados e rejuntados com argamassa de cimento e areia no traço 1:6 - 1 vez parede do lado do lotaemento.</t>
  </si>
  <si>
    <t>Chapisco com argamassa de cimento e areia no traço 1:3.</t>
  </si>
  <si>
    <t>Grade  simples em ferro com varões de 1/2", espaço=10cm e acabamento em barra chata de 1" x 1/4",inclusive assentamento</t>
  </si>
  <si>
    <t>fornecimento e assentamento de tubos de pvc rígido soldáveis diam. 150mm, para coletores e sub-coletores de esgoto ou aguas pluviais, inclusive abertura e fechamento de valas</t>
  </si>
  <si>
    <t xml:space="preserve">CISTERNA </t>
  </si>
  <si>
    <t>Escavação mecânica de vala em material de primeira categoria ate 1,50m de profundidade, sem escoramento</t>
  </si>
  <si>
    <t xml:space="preserve">Concreto armado pronto FCK 20 MPA, condição (NBR 126 55) lançado em qualquer tipo de estrutura  e adensado inclusive forma ,  escoramento e ferragem.(colunas) </t>
  </si>
  <si>
    <t>laje pré-moldada para piso com vão normal, inclusive capeamento e escoramento</t>
  </si>
  <si>
    <t>Fornecimento de bomba 3/4 hp, inclusive acessórios, fixação e instalação</t>
  </si>
  <si>
    <t xml:space="preserve">PISO INTERTRAVADOS </t>
  </si>
  <si>
    <t xml:space="preserve">ALVENARIA 1/2 VEZ SOBRE O MURO </t>
  </si>
  <si>
    <t xml:space="preserve">Alvenaria de tijolos de 08 furos, assentados e rejuntados com argamassa de cimento e areia no traço 1:6– ½ vez.(elevação de muro)  </t>
  </si>
  <si>
    <t>PISTA DE ATLETISMO</t>
  </si>
  <si>
    <t>lastro de piso com 10,0 cm de espessura em concrteo 1:4:8.</t>
  </si>
  <si>
    <t>VESTIARIOS VISTITANTE/ LOCAL</t>
  </si>
  <si>
    <t>Alvenaria de tijolos de 08 furos, assentados e rejuntados com argamassa de cimento e areia no traço 1:6– ½ vez.</t>
  </si>
  <si>
    <t xml:space="preserve">Execução de aterro abrangendo espalhamento, homogeneização, umedecimento e compactação manual em camadas de 20 cm de espessura, inclusive o fornecimento do barro proveniente de jazida a uma distancia máxima de 12KM. </t>
  </si>
  <si>
    <t>laje pré-moldado para forro com vão normal,inclusive capeamento e escoramento</t>
  </si>
  <si>
    <t>Estrutura de coberta em madeira de lei, ponta letada para telhas onduladas de cimento amianto, alumínio ou plásticas, sobre laje.</t>
  </si>
  <si>
    <t>Cobertura com telhas de fibrocimento ou sim 6 mm de espessura, sendo a área medida na projeção horizontal</t>
  </si>
  <si>
    <t>cabo de cobre, tempera mole, encordoamento classe 2, isolamento de pvc - 70 c, tipo bwf,750v Foreplast ou similar, s.m. - 4 mm2, inclusive instalação em eletro duto</t>
  </si>
  <si>
    <t>Ponto de luz em teto ou parede, incluindo caixa 4x4 pol. TIGREFLEX ou similar tubulação pvc rígido e fiação, até o quadro de distribuição.</t>
  </si>
  <si>
    <t>Ponto de interruptor de uma secção PIAL ou similar, inclusive tubulação pvc rígido, fiação, cx. 4 x 2 pol. TIGREFLEX ou similar, placa e demais acessórios, até o ponto de luz.</t>
  </si>
  <si>
    <t>fornecimento de luminária fluorescente de embutir com aletas de alumínio anodizado 2x16w,fea 02 lumalux ou sim, inclusive lâmpada, reator eletrônico,demais acessórios e instalação</t>
  </si>
  <si>
    <t xml:space="preserve">Interruptor de embutir de uma seção para caixa de 4x2n  pol, com placa, 10ª,250v, pial (linha silentoque) ou similar inclusive instalação. </t>
  </si>
  <si>
    <t>fornecimento e assentamento de tubos soldáveis de PVC rígido diam. 20 mm, inclusive conexões e abertura de rasgos em alvenaria, para colunas de água.</t>
  </si>
  <si>
    <t>fornecimento e assentamento de tubos soldáveis de PVC rígido diam. 40 mm, inclusive conexões e abertura de rasgos em alvenaria, para colunas de água.</t>
  </si>
  <si>
    <t>Fornecimento e assentamento de tubos de pvc rígido soldáveis diam. 100 mm, para coletores e sub-coletores de esgoto ou aguas pluviais, inclusive abertura e fechamento de valas</t>
  </si>
  <si>
    <t>Ponto de Água inclusive tubulações e connecções de PVC rigido rosqueavel e abertura de rasgos em alvenaria ate o registro geral do ambiente.</t>
  </si>
  <si>
    <t xml:space="preserve">ponto de esgoto para ralo sifonado, inclusive ralo, tubulações e conexões em PVC rígido soldáveis , ate a coluna ou o subcoletor.
</t>
  </si>
  <si>
    <t>Ponto de esgoto para pia ou lavanderia inclusive tubulações em PVC rigido soldaveis ate a coluna ou sub coletor.</t>
  </si>
  <si>
    <t>Ponto de esgoto para bacia sanitária, inclusive tubulações e conexões em pvc rígido soldaveis, até a coluna ou sub coletores.</t>
  </si>
  <si>
    <t>fornecimento de torneira de pressao para lavatorio com acabamento cromado diametro de 1/2 pole ref 1193 C 39  deca  ou similar inclusive fixação.</t>
  </si>
  <si>
    <t xml:space="preserve">fornecimento e assentamento de pia de cozinha com cuba simples de aço inoxidavel MEKAL ou similar nas dimensoes 0,40x0,34x0,15 m inclusive acessorios correspondentes. </t>
  </si>
  <si>
    <t>Fornecimento e assentamento de bacia sanitária com caixa acoplada, louca branca, celite, linha saveiro ou similar, inclusive tampa e acessórios correspondentes</t>
  </si>
  <si>
    <t>fornecimento de registro de gaveta com canopla,acabamento cromado, ref. 1509, linha ascot,fabrimar ou similar, diam. 1/2 pol., inclusive fixação.</t>
  </si>
  <si>
    <t>Fornecimento de ducha manual, acqua jet, ref.2195 jr, fabrimar ou similar, inclusive fixação.</t>
  </si>
  <si>
    <t xml:space="preserve">FOSSA SUMIDOURO </t>
  </si>
  <si>
    <t>escavação manual em terra ate 1,50 m de profundidade, sem escoramento.</t>
  </si>
  <si>
    <t>CAMAROTE E VESTIARIO ARBITROS</t>
  </si>
  <si>
    <t>ponto de esgoto para ralo sifonado, inclusive ralo, tubulações e conexões em PVC rígido soldáveis , ate a coluna ou o subcoletor.</t>
  </si>
  <si>
    <t>Fornecimento de caixa d'agua elevada de pvc, com tampa, capacidade para 2000 litros, inclusive colocação</t>
  </si>
  <si>
    <t xml:space="preserve">BANHEIRO MASCULINO E FEMININO. </t>
  </si>
  <si>
    <t>alvenaria de tijolos de 8 furos, assentados e rejuntados com argamassa de cimento e areia no traço 1:6 - 1 vez.</t>
  </si>
  <si>
    <t>Estrutura de coberta em madeira de lei, ponta letada para telhas onduladas de cimento amianto, alumínio ou plásticas, sobre laje</t>
  </si>
  <si>
    <t xml:space="preserve">GRAMA SINTETICA </t>
  </si>
  <si>
    <t>regularização mecânica de terreno natural, corte ou aterro ate 20 cm de espessura.</t>
  </si>
  <si>
    <t>Execução de base de solo brita 25 c/ 50 por cento de pedra em peso, inclusive fornecimento do material</t>
  </si>
  <si>
    <t>Lastro de piso com 10,0 cm de espessura em concreto 1 4 8</t>
  </si>
  <si>
    <t>grama fibrilada em polietileno altura maxima de 60mm e minima de 45 mm decitex sintética esportiva 50mm de espessura.</t>
  </si>
  <si>
    <t>Fornecimento e assentamento de barras para futebol de campo oficial, tubo 4 pol, ref. 414,girassol ou similar, inclusive pintura e transporte para região metropolitana do grande recife.</t>
  </si>
  <si>
    <t xml:space="preserve">INSTALAÇOES ELETRICAS </t>
  </si>
  <si>
    <t>CABO DE COBRE FLEXÍVEL ISOLADO, 2,5 MM², ANTI-CHAMA 0,6/1,0 KV, PARA CIRCUITOS TERMINAIS - FORNECIMENTO E INSTALAÇÃO. AF_12/2015</t>
  </si>
  <si>
    <t>CABO DE COBRE FLEXÍVEL ISOLADO, 4 MM², ANTI-CHAMA 0,6/1,0 KV, PARA CIRCUITOS TERMINAIS - FORNECIMENTO E INSTALAÇÃO. AF_12/2015</t>
  </si>
  <si>
    <t>CABO DE COBRE FLEXÍVEL ISOLADO, 6 MM², ANTI-CHAMA 0,6/1,0 KV, PARA CIRCUITOS TERMINAIS - FORNECIMENTO E INSTALAÇÃO. AF_12/2015</t>
  </si>
  <si>
    <t>CABO DE COBRE FLEXÍVEL ISOLADO, 10 MM², ANTI-CHAMA 0,6/1,0 KV, PARA CIRCUITOS TERMINAIS - FORNECIMENTO E INSTALAÇÃO. AF_12/2015</t>
  </si>
  <si>
    <t>CABO DE COBRE FLEXÍVEL ISOLADO, 16 MM², ANTI-CHAMA 0,6/1,0 KV, PARA CIRCUITOS TERMINAIS - FORNECIMENTO E INSTALAÇÃO. AF_12/2015</t>
  </si>
  <si>
    <t>ELETRODUTO FLEXÍVEL CORRUGADO REFORÇADO, PVC, DN 32 MM (1"), PARA REDE ENTERRADA DE DISTRIBUIÇÃO DE ENERGIA ELÉTRICA - FORNECIMENTO E INSTALAÇÃO. AF_12/2021</t>
  </si>
  <si>
    <t>ELETRODUTO FLEXÍVEL CORRUGADO, PEAD, DN 50 (1 1/2"), PARA REDE ENTERRADA DE DISTRIBUIÇÃO DE ENERGIA ELÉTRICA - FORNECIMENTO E INSTALAÇÃO. AF_12/2021</t>
  </si>
  <si>
    <t>ELETRODUTO FLEXÍVEL CORRUGADO, PEAD, DN 63 (2"), PARA REDE ENTERRADA DE DISTRIBUIÇÃO DE ENERGIA ELÉTRICA - FORNECIMENTO E INSTALAÇÃO. AF_12/2021</t>
  </si>
  <si>
    <t>ASSENTAMENTO DE POSTE DE CONCRETO COM COMPRIMENTO NOMINAL DE 15 M, CARGA NOMINAL MAIOR QUE 1000 DAN, ENGASTAMENTO SIMPLES COM 2,1 M DE SOLO . AF_11/2019</t>
  </si>
  <si>
    <t>LUMINÁRIA DE LED PARA ILUMINAÇÃO PÚBLICA, DE 138 W ATÉ 180 W - FORNECIMENTO E INSTALAÇÃO. AF_08/2020</t>
  </si>
  <si>
    <t>POSTE DE AÇO CONICO CONTÍNUO CURVO SIMPLES, FLANGEADO, H=9M, INCLUSIVE LUMINÁRIA, SEM LÂMPADA - FORNECIMENTO E INSTALACAO. AF_11/2019</t>
  </si>
  <si>
    <t>HASTE DE ATERRAMENTO 5/8  PARA SPDA - FORNECIMENTO E INSTALAÇÃO. AF_12/2017</t>
  </si>
  <si>
    <t>CONECTOR PARA HASTE DE ATERRAMENTO 5/8"</t>
  </si>
  <si>
    <t>QUADRO DE DISTRIBUIÇÃO DE ENERGIA EM CHAPA DE AÇO GALVANIZADO, DE EMBUTIR, COM BARRAMENTO TRIFÁSICO, PARA 24 DISJUNTORES DIN 100A - FORNECIMENTO E INSTALAÇÃO. AF_10/2020</t>
  </si>
  <si>
    <t>DISJUNTOR TRIPOLAR TIPO DIN, CORRENTE NOMINAL DE 50A - FORNECIMENTO E INSTALAÇÃO. AF_10/2020</t>
  </si>
  <si>
    <t>DISJUNTOR MONOPOLAR TIPO DIN, CORRENTE NOMINAL DE 20A - FORNECIMENTO E INSTALAÇÃO. AF_10/2020</t>
  </si>
  <si>
    <t>DISPOSITIVO DPS CLASSE II, 1 POLO, TENSAO MAXIMA DE 460 V, CORRENTE MAXIMA DE *20* KA (TIPO AC)- FORNECIMENTO E INSTALAÇÃO</t>
  </si>
  <si>
    <t>ASSENTAMENTO DE POSTE DE CONCRETO COM COMPRIMENTO NOMINAL DE 9 M, CARGA NOMINAL DE 400 DAN, ENGASTAMENTO BASE CONCRETADA COM 1 M DE CONCRETO E 0,5 M DE SOLO . AF_11/2019</t>
  </si>
  <si>
    <t>FITA ISOLANTE ADESIVA ANTICHAMA, USO ATE 750 V, EM ROLO DE 19 MM X 20 M</t>
  </si>
  <si>
    <t>QUADRO DE MEDIÇÃO GERAL DE ENERGIA COM 8 MEDIDORES - FORNECIMENTO E INSTALAÇÃO. AF_10/2020</t>
  </si>
  <si>
    <t>CAIXA INTERNA/EXTERNA DE MEDICAO PARA 1 MEDIDOR TRIFASICO, COM VISOR, EM CHAPA DE ACO 18 USG (PADRAO DA CONCESSIONARIA LOCAL)</t>
  </si>
  <si>
    <t>REFLETOR LED 600 W, FORNECIMENTO E INSTALAÇÃO</t>
  </si>
  <si>
    <t>SUPORTE PARA LUMINÁRIA QUADRUPLO</t>
  </si>
  <si>
    <t>SUPORTE PARA LUMINÁRIA DUPLO</t>
  </si>
  <si>
    <t>PLACA EM ACM</t>
  </si>
  <si>
    <t>LETRAS EM ACM MEDIA 54X52, ARESTA DE 5CM NA COR VERMELHO</t>
  </si>
  <si>
    <t>2.4</t>
  </si>
  <si>
    <t>2.5</t>
  </si>
  <si>
    <t>2.6</t>
  </si>
  <si>
    <t>2.7</t>
  </si>
  <si>
    <t>6.4</t>
  </si>
  <si>
    <t>6.5</t>
  </si>
  <si>
    <t>6.6</t>
  </si>
  <si>
    <t>6.7</t>
  </si>
  <si>
    <t>7.4</t>
  </si>
  <si>
    <t>7.5</t>
  </si>
  <si>
    <t>7.6</t>
  </si>
  <si>
    <t>7.7</t>
  </si>
  <si>
    <t>8.0</t>
  </si>
  <si>
    <t>8.1</t>
  </si>
  <si>
    <t>8.2</t>
  </si>
  <si>
    <t>9.0</t>
  </si>
  <si>
    <t>9.1</t>
  </si>
  <si>
    <t>9.2</t>
  </si>
  <si>
    <t>10.0</t>
  </si>
  <si>
    <t>10.1</t>
  </si>
  <si>
    <t>10.2</t>
  </si>
  <si>
    <t>10.3</t>
  </si>
  <si>
    <t>10.4</t>
  </si>
  <si>
    <t>10.5</t>
  </si>
  <si>
    <t>11.0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</si>
  <si>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</si>
  <si>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</si>
  <si>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</si>
  <si>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</si>
  <si>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</si>
  <si>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</si>
  <si>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</si>
  <si>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</si>
  <si>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</si>
  <si>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</si>
  <si>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</si>
  <si>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</si>
  <si>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</si>
  <si>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</si>
  <si>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</si>
  <si>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</si>
  <si>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</si>
  <si>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</si>
  <si>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</si>
  <si>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</si>
  <si>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</si>
  <si>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</si>
  <si>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</si>
  <si>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</si>
  <si>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</si>
  <si>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</si>
  <si>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</si>
  <si>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12.0</t>
  </si>
  <si>
    <t>12.1</t>
  </si>
  <si>
    <t>12.2</t>
  </si>
  <si>
    <t>12.3</t>
  </si>
  <si>
    <t>12.4</t>
  </si>
  <si>
    <t>12.5</t>
  </si>
  <si>
    <t>12.6</t>
  </si>
  <si>
    <t>13.0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</si>
  <si>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</si>
  <si>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</si>
  <si>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</si>
  <si>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</si>
  <si>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</si>
  <si>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</si>
  <si>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</si>
  <si>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</si>
  <si>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</si>
  <si>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</si>
  <si>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</si>
  <si>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</si>
  <si>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</si>
  <si>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</si>
  <si>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</si>
  <si>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</si>
  <si>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</si>
  <si>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</si>
  <si>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</si>
  <si>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</si>
  <si>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</si>
  <si>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</si>
  <si>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</si>
  <si>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</si>
  <si>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</si>
  <si>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</si>
  <si>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</si>
  <si>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</si>
  <si>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14.0</t>
  </si>
  <si>
    <t>14.1</t>
  </si>
  <si>
    <t>14.2</t>
  </si>
  <si>
    <t>14.3</t>
  </si>
  <si>
    <t>15.0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</si>
  <si>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</si>
  <si>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</si>
  <si>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</si>
  <si>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</si>
  <si>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</si>
  <si>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</si>
  <si>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</si>
  <si>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</si>
  <si>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</si>
  <si>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</si>
  <si>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</si>
  <si>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</si>
  <si>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</si>
  <si>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</si>
  <si>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</si>
  <si>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</si>
  <si>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</si>
  <si>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</si>
  <si>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</si>
  <si>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</si>
  <si>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</si>
  <si>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</si>
  <si>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</si>
  <si>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</si>
  <si>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16.0</t>
  </si>
  <si>
    <t>16.1</t>
  </si>
  <si>
    <t>16.2</t>
  </si>
  <si>
    <t>16.3</t>
  </si>
  <si>
    <t>16.4</t>
  </si>
  <si>
    <t>16.5</t>
  </si>
  <si>
    <t>17.0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</si>
  <si>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</si>
  <si>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</si>
  <si>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</si>
  <si>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</si>
  <si>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</si>
  <si>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</si>
  <si>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</si>
  <si>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</si>
  <si>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</si>
  <si>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</si>
  <si>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</si>
  <si>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</si>
  <si>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</si>
  <si>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</si>
  <si>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</si>
  <si>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</si>
  <si>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</si>
  <si>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</si>
  <si>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</si>
  <si>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</si>
  <si>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</si>
  <si>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</si>
  <si>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</si>
  <si>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</si>
  <si>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18.0</t>
  </si>
  <si>
    <t>18.1</t>
  </si>
  <si>
    <t>REFORMA E AMPLIAÇÃO DO CAMPO DE FUTEBOL MUNICIPAL.</t>
  </si>
  <si>
    <t>I</t>
  </si>
  <si>
    <r>
      <t xml:space="preserve">passeio em bloco de cimento intertravado tipo Paver ou sim. fck mínimo 30 MPa com pigmento </t>
    </r>
    <r>
      <rPr>
        <b/>
        <sz val="9"/>
        <color indexed="8"/>
        <rFont val="Arial "/>
        <family val="0"/>
      </rPr>
      <t>colorido</t>
    </r>
    <r>
      <rPr>
        <sz val="9"/>
        <color indexed="8"/>
        <rFont val="Arial "/>
        <family val="0"/>
      </rPr>
      <t>, dim.(0,20 x 0,10 x 0,06)m,assentado sobre colchão de areia com 6cm de espessura e rejuntado com areia fina com uso de placa vibratória.</t>
    </r>
  </si>
  <si>
    <r>
      <t xml:space="preserve">Passeio em bloco de cimento intertravado tipo paver ou sim. fck minimo 30 mpa com pigmento </t>
    </r>
    <r>
      <rPr>
        <b/>
        <sz val="9"/>
        <color indexed="8"/>
        <rFont val="Arial "/>
        <family val="0"/>
      </rPr>
      <t xml:space="preserve">natural, </t>
    </r>
    <r>
      <rPr>
        <sz val="9"/>
        <color indexed="8"/>
        <rFont val="Arial "/>
        <family val="0"/>
      </rPr>
      <t>dim.(0,20 x 0,10 x 0,06)m, assentado sobre colchao de areia com 6cm de espessura e rejuntado com areia fina com uso de placa vibratoria.</t>
    </r>
  </si>
  <si>
    <t>Valor do Boletim: SETENTA E UM MIL QUARENTA E OITO REAIS E ONZE CENTAVOS</t>
  </si>
  <si>
    <t>m²</t>
  </si>
  <si>
    <t xml:space="preserve">m² </t>
  </si>
  <si>
    <t>m³</t>
  </si>
  <si>
    <t>unid</t>
  </si>
  <si>
    <t>m</t>
  </si>
  <si>
    <t>M³</t>
  </si>
  <si>
    <t>cj</t>
  </si>
  <si>
    <t>pt</t>
  </si>
  <si>
    <t>par</t>
  </si>
  <si>
    <t>UN</t>
  </si>
  <si>
    <t>BOLETIM DE MEDIÇÃO: 02</t>
  </si>
  <si>
    <t>VERTENTES, 26 DE JULHO DE 2022.</t>
  </si>
  <si>
    <t>Valor do Boletim: CENTO E QUARENTA E TRES MIL OITOCENTOS E TREZE REAIS E QUARENTA E CINCO CENTAVOS</t>
  </si>
  <si>
    <t>BOLETIM DE MEDIÇÃO: 03</t>
  </si>
  <si>
    <t>VERTENTES, 22 DE AGOSTO DE 2022.</t>
  </si>
  <si>
    <t>Valor do Boletim: OITENTA E NOVE MIL DUZENTOS E NOVENTA E TRES REAIS E VINTE E QUATRO CENTAVOS</t>
  </si>
  <si>
    <t>BOLETIM DE MEDIÇÃO: 04</t>
  </si>
  <si>
    <t>VERTENTES, 01 DE SETEMBRO DE 2022.</t>
  </si>
  <si>
    <t>Valor do Boletim: OITENTA E OITO MIL TREZENTOS E QUARENTA REAIS E DOZE CENTAVOS</t>
  </si>
  <si>
    <t>BOLETIM DE MEDIÇÃO: 05</t>
  </si>
  <si>
    <t>VERTENTES, 19 DE SETEMBRO DE 2022.</t>
  </si>
  <si>
    <t>Valor do Boletim: CENTO E SETENTA E QUATRO MIL DUZENTOS E SEIS REAIS E SETENTA E DOIS CENTAVOS</t>
  </si>
  <si>
    <t>BOLETIM DE MEDIÇÃO: 06</t>
  </si>
  <si>
    <t>VERTENTES, 04 DE OUTUBRO DE 2022.</t>
  </si>
  <si>
    <t>Valor do Boletim: QUARENTA E OITO MIL OITOCENTOS E QUARENTA E UM REAIS E QUARENTA E NOVE CENTAVOS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</si>
</sst>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b/>
      <sz val="10"/>
      <color indexed="8"/>
      <name val="Arial "/>
      <family val="0"/>
    </font>
    <font>
      <b/>
      <sz val="9"/>
      <name val="Arial "/>
      <family val="0"/>
    </font>
    <font>
      <b/>
      <sz val="9"/>
      <color indexed="8"/>
      <name val="Arial "/>
      <family val="0"/>
    </font>
    <font>
      <sz val="9"/>
      <color indexed="8"/>
      <name val="Arial "/>
      <family val="0"/>
    </font>
    <font>
      <sz val="9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 "/>
      <family val="0"/>
    </font>
    <font>
      <sz val="10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"/>
      <family val="0"/>
    </font>
    <font>
      <sz val="10"/>
      <color theme="1"/>
      <name val="Arial "/>
      <family val="0"/>
    </font>
    <font>
      <sz val="12"/>
      <color theme="1"/>
      <name val="Calibri"/>
      <family val="2"/>
    </font>
    <font>
      <sz val="9"/>
      <color theme="1"/>
      <name val="Arial "/>
      <family val="0"/>
    </font>
    <font>
      <b/>
      <sz val="9"/>
      <color theme="1"/>
      <name val="Arial "/>
      <family val="0"/>
    </font>
    <font>
      <sz val="9"/>
      <color rgb="FF000000"/>
      <name val="Arial 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50">
    <xf numFmtId="0" fontId="0" fillId="0" borderId="0" xfId="0" applyFont="1" applyAlignment="1">
      <alignment/>
    </xf>
    <xf numFmtId="165" fontId="4" fillId="0" borderId="0" xfId="85" applyNumberFormat="1" applyFont="1" applyFill="1" applyBorder="1" applyAlignment="1">
      <alignment horizontal="center" vertical="center"/>
    </xf>
    <xf numFmtId="165" fontId="5" fillId="0" borderId="10" xfId="85" applyNumberFormat="1" applyFont="1" applyFill="1" applyBorder="1" applyAlignment="1">
      <alignment horizontal="center"/>
    </xf>
    <xf numFmtId="165" fontId="2" fillId="0" borderId="10" xfId="85" applyNumberFormat="1" applyFont="1" applyFill="1" applyBorder="1" applyAlignment="1">
      <alignment horizontal="right" vertical="center"/>
    </xf>
    <xf numFmtId="165" fontId="2" fillId="0" borderId="10" xfId="85" applyNumberFormat="1" applyFont="1" applyFill="1" applyBorder="1" applyAlignment="1">
      <alignment vertical="center"/>
    </xf>
    <xf numFmtId="165" fontId="2" fillId="0" borderId="10" xfId="85" applyNumberFormat="1" applyFont="1" applyBorder="1" applyAlignment="1">
      <alignment horizontal="right" vertical="center"/>
    </xf>
    <xf numFmtId="165" fontId="4" fillId="0" borderId="10" xfId="85" applyNumberFormat="1" applyFont="1" applyBorder="1" applyAlignment="1">
      <alignment vertical="center"/>
    </xf>
    <xf numFmtId="0" fontId="62" fillId="0" borderId="0" xfId="0" applyFont="1" applyAlignment="1">
      <alignment/>
    </xf>
    <xf numFmtId="0" fontId="2" fillId="0" borderId="10" xfId="60" applyFont="1" applyFill="1" applyBorder="1" applyAlignment="1">
      <alignment horizontal="center" vertical="center"/>
      <protection/>
    </xf>
    <xf numFmtId="165" fontId="2" fillId="0" borderId="10" xfId="85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165" fontId="7" fillId="0" borderId="10" xfId="85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60" applyFont="1" applyFill="1" applyBorder="1" applyAlignment="1">
      <alignment horizontal="center" vertical="center"/>
      <protection/>
    </xf>
    <xf numFmtId="165" fontId="2" fillId="34" borderId="10" xfId="85" applyFont="1" applyFill="1" applyBorder="1" applyAlignment="1">
      <alignment horizontal="center" vertical="center"/>
    </xf>
    <xf numFmtId="165" fontId="2" fillId="34" borderId="10" xfId="85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5" applyNumberFormat="1" applyFont="1" applyFill="1" applyBorder="1" applyAlignment="1">
      <alignment vertical="center"/>
    </xf>
    <xf numFmtId="165" fontId="7" fillId="34" borderId="10" xfId="85" applyNumberFormat="1" applyFont="1" applyFill="1" applyBorder="1" applyAlignment="1">
      <alignment horizontal="right" vertical="center"/>
    </xf>
    <xf numFmtId="0" fontId="2" fillId="34" borderId="10" xfId="60" applyFont="1" applyFill="1" applyBorder="1" applyAlignment="1">
      <alignment horizontal="center" vertical="center" wrapText="1"/>
      <protection/>
    </xf>
    <xf numFmtId="165" fontId="62" fillId="0" borderId="0" xfId="85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63" fillId="0" borderId="0" xfId="0" applyNumberFormat="1" applyFont="1" applyAlignment="1">
      <alignment/>
    </xf>
    <xf numFmtId="0" fontId="62" fillId="0" borderId="10" xfId="0" applyFont="1" applyBorder="1" applyAlignment="1">
      <alignment/>
    </xf>
    <xf numFmtId="165" fontId="63" fillId="0" borderId="0" xfId="85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5" applyNumberFormat="1" applyFont="1" applyFill="1" applyBorder="1" applyAlignment="1">
      <alignment horizontal="center" vertical="center"/>
    </xf>
    <xf numFmtId="0" fontId="7" fillId="0" borderId="10" xfId="60" applyFont="1" applyFill="1" applyBorder="1" applyAlignment="1">
      <alignment horizontal="center" vertical="center"/>
      <protection/>
    </xf>
    <xf numFmtId="0" fontId="63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64" fillId="0" borderId="0" xfId="0" applyFont="1" applyFill="1" applyAlignment="1">
      <alignment/>
    </xf>
    <xf numFmtId="165" fontId="10" fillId="0" borderId="10" xfId="71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5" applyFont="1" applyFill="1" applyBorder="1" applyAlignment="1">
      <alignment horizontal="center" vertical="center" wrapText="1"/>
    </xf>
    <xf numFmtId="165" fontId="2" fillId="0" borderId="10" xfId="68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8" applyFont="1" applyFill="1" applyBorder="1" applyAlignment="1">
      <alignment horizontal="center" vertical="center" wrapText="1"/>
    </xf>
    <xf numFmtId="165" fontId="7" fillId="0" borderId="10" xfId="85" applyFont="1" applyFill="1" applyBorder="1" applyAlignment="1">
      <alignment horizontal="center" vertical="center"/>
    </xf>
    <xf numFmtId="4" fontId="7" fillId="0" borderId="10" xfId="68" applyNumberFormat="1" applyFont="1" applyFill="1" applyBorder="1" applyAlignment="1">
      <alignment horizontal="right" vertical="center" wrapText="1"/>
    </xf>
    <xf numFmtId="0" fontId="65" fillId="0" borderId="0" xfId="0" applyFont="1" applyFill="1" applyAlignment="1">
      <alignment/>
    </xf>
    <xf numFmtId="165" fontId="12" fillId="0" borderId="0" xfId="85" applyNumberFormat="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165" fontId="13" fillId="0" borderId="10" xfId="85" applyNumberFormat="1" applyFont="1" applyFill="1" applyBorder="1" applyAlignment="1">
      <alignment horizontal="center" vertical="center"/>
    </xf>
    <xf numFmtId="165" fontId="13" fillId="0" borderId="10" xfId="85" applyNumberFormat="1" applyFont="1" applyFill="1" applyBorder="1" applyAlignment="1">
      <alignment horizontal="center"/>
    </xf>
    <xf numFmtId="165" fontId="15" fillId="0" borderId="10" xfId="85" applyNumberFormat="1" applyFont="1" applyFill="1" applyBorder="1" applyAlignment="1">
      <alignment horizontal="right" vertical="center"/>
    </xf>
    <xf numFmtId="165" fontId="16" fillId="0" borderId="10" xfId="85" applyNumberFormat="1" applyFont="1" applyFill="1" applyBorder="1" applyAlignment="1">
      <alignment horizontal="right" vertical="center"/>
    </xf>
    <xf numFmtId="165" fontId="15" fillId="0" borderId="10" xfId="85" applyNumberFormat="1" applyFont="1" applyFill="1" applyBorder="1" applyAlignment="1">
      <alignment vertical="center"/>
    </xf>
    <xf numFmtId="0" fontId="15" fillId="0" borderId="10" xfId="60" applyFont="1" applyFill="1" applyBorder="1" applyAlignment="1">
      <alignment horizontal="center" vertical="center"/>
      <protection/>
    </xf>
    <xf numFmtId="165" fontId="15" fillId="0" borderId="10" xfId="85" applyFont="1" applyFill="1" applyBorder="1" applyAlignment="1">
      <alignment horizontal="center" vertical="center"/>
    </xf>
    <xf numFmtId="0" fontId="15" fillId="0" borderId="10" xfId="60" applyFont="1" applyFill="1" applyBorder="1" applyAlignment="1">
      <alignment horizontal="center" vertical="center" wrapText="1"/>
      <protection/>
    </xf>
    <xf numFmtId="2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66" fillId="0" borderId="0" xfId="0" applyFont="1" applyFill="1" applyAlignment="1">
      <alignment/>
    </xf>
    <xf numFmtId="0" fontId="66" fillId="0" borderId="10" xfId="0" applyFont="1" applyFill="1" applyBorder="1" applyAlignment="1">
      <alignment/>
    </xf>
    <xf numFmtId="165" fontId="12" fillId="0" borderId="10" xfId="85" applyNumberFormat="1" applyFont="1" applyFill="1" applyBorder="1" applyAlignment="1">
      <alignment vertical="center"/>
    </xf>
    <xf numFmtId="165" fontId="66" fillId="0" borderId="0" xfId="85" applyFont="1" applyFill="1" applyAlignment="1">
      <alignment/>
    </xf>
    <xf numFmtId="165" fontId="67" fillId="0" borderId="0" xfId="85" applyFont="1" applyFill="1" applyAlignment="1">
      <alignment/>
    </xf>
    <xf numFmtId="43" fontId="66" fillId="0" borderId="0" xfId="0" applyNumberFormat="1" applyFont="1" applyAlignment="1">
      <alignment/>
    </xf>
    <xf numFmtId="43" fontId="67" fillId="0" borderId="0" xfId="0" applyNumberFormat="1" applyFont="1" applyAlignment="1">
      <alignment/>
    </xf>
    <xf numFmtId="165" fontId="67" fillId="0" borderId="0" xfId="85" applyFon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4" fontId="66" fillId="0" borderId="0" xfId="0" applyNumberFormat="1" applyFont="1" applyFill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85" applyNumberFormat="1" applyFont="1" applyFill="1" applyBorder="1" applyAlignment="1">
      <alignment horizontal="center"/>
    </xf>
    <xf numFmtId="165" fontId="18" fillId="0" borderId="10" xfId="85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18" fillId="0" borderId="10" xfId="60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vertical="center" wrapText="1"/>
    </xf>
    <xf numFmtId="165" fontId="21" fillId="0" borderId="10" xfId="85" applyNumberFormat="1" applyFont="1" applyFill="1" applyBorder="1" applyAlignment="1">
      <alignment vertical="center"/>
    </xf>
    <xf numFmtId="165" fontId="21" fillId="0" borderId="10" xfId="85" applyNumberFormat="1" applyFont="1" applyFill="1" applyBorder="1" applyAlignment="1">
      <alignment horizontal="right" vertical="center"/>
    </xf>
    <xf numFmtId="165" fontId="21" fillId="0" borderId="10" xfId="85" applyFont="1" applyFill="1" applyBorder="1" applyAlignment="1">
      <alignment horizontal="center" vertical="center" wrapText="1"/>
    </xf>
    <xf numFmtId="165" fontId="20" fillId="0" borderId="10" xfId="72" applyFont="1" applyFill="1" applyBorder="1" applyAlignment="1">
      <alignment horizontal="center" vertical="center" wrapText="1"/>
    </xf>
    <xf numFmtId="165" fontId="19" fillId="0" borderId="10" xfId="72" applyFont="1" applyFill="1" applyBorder="1" applyAlignment="1">
      <alignment horizontal="center" vertical="center" wrapText="1"/>
    </xf>
    <xf numFmtId="165" fontId="21" fillId="0" borderId="10" xfId="68" applyFont="1" applyFill="1" applyBorder="1" applyAlignment="1">
      <alignment horizontal="center" vertical="center" wrapText="1"/>
    </xf>
    <xf numFmtId="165" fontId="20" fillId="0" borderId="10" xfId="72" applyFont="1" applyFill="1" applyBorder="1" applyAlignment="1">
      <alignment horizontal="right" vertical="center" wrapText="1"/>
    </xf>
    <xf numFmtId="165" fontId="19" fillId="0" borderId="10" xfId="72" applyFont="1" applyFill="1" applyBorder="1" applyAlignment="1">
      <alignment horizontal="right" vertical="center" wrapText="1"/>
    </xf>
    <xf numFmtId="165" fontId="18" fillId="0" borderId="10" xfId="0" applyNumberFormat="1" applyFont="1" applyFill="1" applyBorder="1" applyAlignment="1" applyProtection="1">
      <alignment horizontal="right" vertical="center"/>
      <protection locked="0"/>
    </xf>
    <xf numFmtId="0" fontId="70" fillId="0" borderId="0" xfId="0" applyFont="1" applyFill="1" applyAlignment="1">
      <alignment/>
    </xf>
    <xf numFmtId="165" fontId="21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19" fillId="0" borderId="10" xfId="85" applyFont="1" applyFill="1" applyBorder="1" applyAlignment="1" applyProtection="1">
      <alignment horizontal="center" vertical="center" wrapText="1"/>
      <protection/>
    </xf>
    <xf numFmtId="165" fontId="19" fillId="0" borderId="10" xfId="85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165" fontId="20" fillId="0" borderId="10" xfId="85" applyFont="1" applyFill="1" applyBorder="1" applyAlignment="1" applyProtection="1">
      <alignment horizontal="center" vertical="center" wrapText="1"/>
      <protection/>
    </xf>
    <xf numFmtId="165" fontId="20" fillId="0" borderId="10" xfId="85" applyFont="1" applyFill="1" applyBorder="1" applyAlignment="1">
      <alignment horizontal="center" vertical="center"/>
    </xf>
    <xf numFmtId="165" fontId="20" fillId="0" borderId="10" xfId="85" applyFont="1" applyFill="1" applyBorder="1" applyAlignment="1" applyProtection="1">
      <alignment horizontal="center" vertical="center"/>
      <protection/>
    </xf>
    <xf numFmtId="165" fontId="19" fillId="0" borderId="10" xfId="85" applyFont="1" applyFill="1" applyBorder="1" applyAlignment="1">
      <alignment horizontal="center" vertical="center" wrapText="1"/>
    </xf>
    <xf numFmtId="165" fontId="19" fillId="0" borderId="10" xfId="85" applyFont="1" applyFill="1" applyBorder="1" applyAlignment="1">
      <alignment horizontal="justify" vertical="center" wrapText="1"/>
    </xf>
    <xf numFmtId="165" fontId="20" fillId="0" borderId="10" xfId="85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21" fillId="0" borderId="10" xfId="85" applyFont="1" applyFill="1" applyBorder="1" applyAlignment="1" applyProtection="1">
      <alignment horizontal="center" vertical="center" wrapText="1"/>
      <protection/>
    </xf>
    <xf numFmtId="165" fontId="21" fillId="0" borderId="10" xfId="85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65" fontId="18" fillId="0" borderId="10" xfId="85" applyFont="1" applyFill="1" applyBorder="1" applyAlignment="1" applyProtection="1">
      <alignment horizontal="center" vertical="center" wrapText="1"/>
      <protection/>
    </xf>
    <xf numFmtId="165" fontId="18" fillId="0" borderId="10" xfId="85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71" fillId="0" borderId="10" xfId="0" applyFont="1" applyFill="1" applyBorder="1" applyAlignment="1">
      <alignment horizontal="left" vertical="center" wrapText="1"/>
    </xf>
    <xf numFmtId="165" fontId="71" fillId="0" borderId="10" xfId="85" applyFont="1" applyFill="1" applyBorder="1" applyAlignment="1">
      <alignment horizontal="center" vertical="center" wrapText="1"/>
    </xf>
    <xf numFmtId="165" fontId="18" fillId="0" borderId="10" xfId="85" applyFont="1" applyFill="1" applyBorder="1" applyAlignment="1" applyProtection="1">
      <alignment horizontal="center" vertical="center"/>
      <protection/>
    </xf>
    <xf numFmtId="165" fontId="66" fillId="0" borderId="0" xfId="85" applyFont="1" applyAlignment="1">
      <alignment/>
    </xf>
    <xf numFmtId="165" fontId="13" fillId="0" borderId="10" xfId="85" applyFont="1" applyFill="1" applyBorder="1" applyAlignment="1" applyProtection="1">
      <alignment horizontal="center"/>
      <protection/>
    </xf>
    <xf numFmtId="165" fontId="18" fillId="0" borderId="10" xfId="85" applyFont="1" applyFill="1" applyBorder="1" applyAlignment="1" applyProtection="1">
      <alignment horizontal="center"/>
      <protection/>
    </xf>
    <xf numFmtId="176" fontId="21" fillId="0" borderId="10" xfId="0" applyNumberFormat="1" applyFont="1" applyFill="1" applyBorder="1" applyAlignment="1" applyProtection="1">
      <alignment horizontal="right" vertical="center"/>
      <protection locked="0"/>
    </xf>
    <xf numFmtId="165" fontId="67" fillId="0" borderId="0" xfId="85" applyFont="1" applyFill="1" applyAlignment="1">
      <alignment wrapText="1"/>
    </xf>
    <xf numFmtId="43" fontId="66" fillId="0" borderId="0" xfId="0" applyNumberFormat="1" applyFont="1" applyFill="1" applyAlignment="1">
      <alignment/>
    </xf>
    <xf numFmtId="2" fontId="69" fillId="0" borderId="0" xfId="0" applyNumberFormat="1" applyFont="1" applyFill="1" applyAlignment="1">
      <alignment/>
    </xf>
    <xf numFmtId="0" fontId="16" fillId="0" borderId="10" xfId="0" applyNumberFormat="1" applyFont="1" applyFill="1" applyBorder="1" applyAlignment="1" applyProtection="1">
      <alignment horizontal="justify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165" fontId="13" fillId="0" borderId="10" xfId="85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165" fontId="13" fillId="0" borderId="10" xfId="85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/>
      <protection/>
    </xf>
    <xf numFmtId="165" fontId="13" fillId="0" borderId="0" xfId="85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5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5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5" applyNumberFormat="1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5" applyNumberFormat="1" applyFont="1" applyFill="1" applyBorder="1" applyAlignment="1">
      <alignment horizontal="center" vertical="center"/>
    </xf>
  </cellXfs>
  <cellStyles count="75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Neutra" xfId="51"/>
    <cellStyle name="Normal 2" xfId="52"/>
    <cellStyle name="Normal 2 2" xfId="53"/>
    <cellStyle name="Normal 2 2 2" xfId="54"/>
    <cellStyle name="Normal 2 3" xfId="55"/>
    <cellStyle name="Normal 2_1.ORCAMENTO APS TIPO IV - NATAL RN" xfId="56"/>
    <cellStyle name="Normal 3" xfId="57"/>
    <cellStyle name="Normal 4" xfId="58"/>
    <cellStyle name="Normal 4 3" xfId="59"/>
    <cellStyle name="Normal_cronograma 6 meses 2" xfId="60"/>
    <cellStyle name="Nota" xfId="61"/>
    <cellStyle name="Percent" xfId="62"/>
    <cellStyle name="Porcentagem 2" xfId="63"/>
    <cellStyle name="Porcentagem 3" xfId="64"/>
    <cellStyle name="Porcentagem 3 2" xfId="65"/>
    <cellStyle name="Saída" xfId="66"/>
    <cellStyle name="Comma [0]" xfId="67"/>
    <cellStyle name="Separador de milhares 10 2" xfId="68"/>
    <cellStyle name="Separador de milhares 2" xfId="69"/>
    <cellStyle name="Separador de milhares 3" xfId="70"/>
    <cellStyle name="Separador de milhares 3 2" xfId="71"/>
    <cellStyle name="Separador de milhares 3 2 2" xfId="72"/>
    <cellStyle name="Separador de milhares 4" xfId="73"/>
    <cellStyle name="Separador de milhares 4 2" xfId="74"/>
    <cellStyle name="Separador de milhares 4 3" xfId="75"/>
    <cellStyle name="Separador de milhares 5" xfId="76"/>
    <cellStyle name="Texto de Aviso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  <cellStyle name="Comma" xfId="85"/>
    <cellStyle name="Vírgula 18" xfId="86"/>
    <cellStyle name="Vírgula 2 2" xfId="87"/>
    <cellStyle name="Vírgula 4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7"/>
  <sheetViews>
    <sheetView tabSelected="1" view="pageBreakPreview" zoomScaleSheetLayoutView="100" zoomScalePageLayoutView="0" workbookViewId="0" topLeftCell="A145">
      <selection activeCell="K181" sqref="K181"/>
    </sheetView>
  </sheetViews>
  <sheetFormatPr defaultColWidth="9.140625" defaultRowHeight="15"/>
  <cols>
    <col min="1" max="1" width="6.7109375" style="46" bestFit="1" customWidth="1"/>
    <col min="2" max="2" width="46.14062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0.421875" style="46" bestFit="1" customWidth="1"/>
    <col min="14" max="16384" width="9.140625" style="46" customWidth="1"/>
  </cols>
  <sheetData>
    <row r="1" spans="1:12" ht="15.75">
      <c r="A1" s="129"/>
      <c r="B1" s="129"/>
      <c r="C1" s="129"/>
      <c r="D1" s="129"/>
      <c r="E1" s="129"/>
      <c r="F1" s="129"/>
      <c r="G1" s="129"/>
      <c r="H1" s="45"/>
      <c r="I1" s="130" t="s">
        <v>375</v>
      </c>
      <c r="J1" s="130"/>
      <c r="K1" s="130"/>
      <c r="L1" s="130"/>
    </row>
    <row r="2" spans="1:12" ht="15.75">
      <c r="A2" s="131" t="s">
        <v>41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5.75">
      <c r="A3" s="132" t="s">
        <v>98</v>
      </c>
      <c r="B3" s="133"/>
      <c r="C3" s="133"/>
      <c r="D3" s="133"/>
      <c r="E3" s="133"/>
      <c r="F3" s="133"/>
      <c r="G3" s="134" t="s">
        <v>376</v>
      </c>
      <c r="H3" s="134"/>
      <c r="I3" s="134"/>
      <c r="J3" s="134"/>
      <c r="K3" s="134"/>
      <c r="L3" s="134"/>
    </row>
    <row r="4" spans="1:12" ht="15.75">
      <c r="A4" s="132" t="s">
        <v>100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23" ht="32.25" customHeight="1">
      <c r="A5" s="123" t="s">
        <v>99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</row>
    <row r="6" spans="1:12" ht="15.75">
      <c r="A6" s="124" t="s">
        <v>96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ht="15.75">
      <c r="A7" s="125" t="s">
        <v>0</v>
      </c>
      <c r="B7" s="125" t="s">
        <v>2</v>
      </c>
      <c r="C7" s="125" t="s">
        <v>1</v>
      </c>
      <c r="D7" s="126" t="s">
        <v>3</v>
      </c>
      <c r="E7" s="127" t="s">
        <v>4</v>
      </c>
      <c r="F7" s="127"/>
      <c r="G7" s="127"/>
      <c r="H7" s="127"/>
      <c r="I7" s="128" t="s">
        <v>5</v>
      </c>
      <c r="J7" s="128"/>
      <c r="K7" s="128"/>
      <c r="L7" s="128"/>
    </row>
    <row r="8" spans="1:12" ht="15.75">
      <c r="A8" s="125"/>
      <c r="B8" s="125"/>
      <c r="C8" s="125"/>
      <c r="D8" s="126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1130.23</v>
      </c>
      <c r="G18" s="82">
        <v>34.03</v>
      </c>
      <c r="H18" s="78">
        <f t="shared" si="0"/>
        <v>1164.26</v>
      </c>
      <c r="I18" s="79">
        <f t="shared" si="1"/>
        <v>45173.020000000004</v>
      </c>
      <c r="J18" s="79">
        <f t="shared" si="2"/>
        <v>43106.98</v>
      </c>
      <c r="K18" s="79">
        <f t="shared" si="3"/>
        <v>1297.91</v>
      </c>
      <c r="L18" s="79">
        <f t="shared" si="4"/>
        <v>44404.89000000001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338</v>
      </c>
      <c r="G43" s="82"/>
      <c r="H43" s="78">
        <f t="shared" si="0"/>
        <v>338</v>
      </c>
      <c r="I43" s="79">
        <f t="shared" si="1"/>
        <v>79851.84999999999</v>
      </c>
      <c r="J43" s="79">
        <f t="shared" si="2"/>
        <v>28696.2</v>
      </c>
      <c r="K43" s="79">
        <f t="shared" si="3"/>
        <v>0</v>
      </c>
      <c r="L43" s="79">
        <f t="shared" si="4"/>
        <v>28696.2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338</v>
      </c>
      <c r="G44" s="82"/>
      <c r="H44" s="78">
        <f t="shared" si="0"/>
        <v>338</v>
      </c>
      <c r="I44" s="79">
        <f>E44*D44</f>
        <v>74584.822</v>
      </c>
      <c r="J44" s="79">
        <f t="shared" si="2"/>
        <v>26803.4</v>
      </c>
      <c r="K44" s="79">
        <f t="shared" si="3"/>
        <v>0</v>
      </c>
      <c r="L44" s="79">
        <f t="shared" si="4"/>
        <v>26803.4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>
        <v>3.96</v>
      </c>
      <c r="H119" s="78">
        <f t="shared" si="9"/>
        <v>3.96</v>
      </c>
      <c r="I119" s="79">
        <f t="shared" si="10"/>
        <v>210.12</v>
      </c>
      <c r="J119" s="79">
        <f t="shared" si="11"/>
        <v>0</v>
      </c>
      <c r="K119" s="79">
        <f t="shared" si="12"/>
        <v>138.67999999999998</v>
      </c>
      <c r="L119" s="79">
        <f t="shared" si="8"/>
        <v>138.67999999999998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>
        <v>8.16</v>
      </c>
      <c r="H120" s="78">
        <f t="shared" si="9"/>
        <v>8.16</v>
      </c>
      <c r="I120" s="79">
        <f t="shared" si="10"/>
        <v>732.48</v>
      </c>
      <c r="J120" s="79">
        <f t="shared" si="11"/>
        <v>0</v>
      </c>
      <c r="K120" s="79">
        <f t="shared" si="12"/>
        <v>426.94</v>
      </c>
      <c r="L120" s="79">
        <f t="shared" si="8"/>
        <v>426.94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>
        <v>3.3</v>
      </c>
      <c r="H121" s="78">
        <f t="shared" si="9"/>
        <v>3.3</v>
      </c>
      <c r="I121" s="79">
        <f t="shared" si="10"/>
        <v>477.52</v>
      </c>
      <c r="J121" s="79">
        <f t="shared" si="11"/>
        <v>0</v>
      </c>
      <c r="K121" s="79">
        <f t="shared" si="12"/>
        <v>393.96</v>
      </c>
      <c r="L121" s="79">
        <f t="shared" si="8"/>
        <v>393.96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1556.58</v>
      </c>
      <c r="G149" s="82"/>
      <c r="H149" s="78">
        <f t="shared" si="17"/>
        <v>1556.58</v>
      </c>
      <c r="I149" s="79">
        <f t="shared" si="18"/>
        <v>42225.6</v>
      </c>
      <c r="J149" s="79">
        <f>ROUNDUP((F149*D149),2)+0.02</f>
        <v>172967.19</v>
      </c>
      <c r="K149" s="79">
        <f t="shared" si="20"/>
        <v>0</v>
      </c>
      <c r="L149" s="79">
        <f t="shared" si="16"/>
        <v>172967.19</v>
      </c>
      <c r="M149" s="121">
        <v>172967.19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1200</v>
      </c>
      <c r="G150" s="82">
        <v>1200</v>
      </c>
      <c r="H150" s="78">
        <f t="shared" si="17"/>
        <v>2400</v>
      </c>
      <c r="I150" s="79">
        <f t="shared" si="18"/>
        <v>295032</v>
      </c>
      <c r="J150" s="79">
        <f t="shared" si="19"/>
        <v>46584</v>
      </c>
      <c r="K150" s="79">
        <f t="shared" si="20"/>
        <v>46584</v>
      </c>
      <c r="L150" s="79">
        <f t="shared" si="16"/>
        <v>93168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566701.6394000001</v>
      </c>
      <c r="K181" s="50">
        <f>SUM(K10:K180)</f>
        <v>48841.49</v>
      </c>
      <c r="L181" s="50">
        <f>SUM(L10:L180)+0.04</f>
        <v>615543.1294000002</v>
      </c>
    </row>
    <row r="182" spans="1:12" s="56" customFormat="1" ht="14.25" customHeight="1">
      <c r="A182" s="122" t="s">
        <v>377</v>
      </c>
      <c r="B182" s="122"/>
      <c r="C182" s="122"/>
      <c r="D182" s="122"/>
      <c r="E182" s="122"/>
      <c r="F182" s="122"/>
      <c r="G182" s="122"/>
      <c r="H182" s="122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566701.64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69">
      <selection activeCell="B174" sqref="B174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9"/>
      <c r="B1" s="129"/>
      <c r="C1" s="129"/>
      <c r="D1" s="129"/>
      <c r="E1" s="129"/>
      <c r="F1" s="129"/>
      <c r="G1" s="129"/>
      <c r="H1" s="45"/>
      <c r="I1" s="130" t="s">
        <v>372</v>
      </c>
      <c r="J1" s="130"/>
      <c r="K1" s="130"/>
      <c r="L1" s="130"/>
    </row>
    <row r="2" spans="1:12" ht="15.75">
      <c r="A2" s="131" t="s">
        <v>41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5.75">
      <c r="A3" s="132" t="s">
        <v>98</v>
      </c>
      <c r="B3" s="133"/>
      <c r="C3" s="133"/>
      <c r="D3" s="133"/>
      <c r="E3" s="133"/>
      <c r="F3" s="133"/>
      <c r="G3" s="134" t="s">
        <v>373</v>
      </c>
      <c r="H3" s="134"/>
      <c r="I3" s="134"/>
      <c r="J3" s="134"/>
      <c r="K3" s="134"/>
      <c r="L3" s="134"/>
    </row>
    <row r="4" spans="1:12" ht="15.75">
      <c r="A4" s="132" t="s">
        <v>100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23" ht="32.25" customHeight="1">
      <c r="A5" s="123" t="s">
        <v>99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</row>
    <row r="6" spans="1:12" ht="15.75">
      <c r="A6" s="124" t="s">
        <v>96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ht="15.75">
      <c r="A7" s="125" t="s">
        <v>0</v>
      </c>
      <c r="B7" s="125" t="s">
        <v>2</v>
      </c>
      <c r="C7" s="125" t="s">
        <v>1</v>
      </c>
      <c r="D7" s="126" t="s">
        <v>3</v>
      </c>
      <c r="E7" s="127" t="s">
        <v>4</v>
      </c>
      <c r="F7" s="127"/>
      <c r="G7" s="127"/>
      <c r="H7" s="127"/>
      <c r="I7" s="128" t="s">
        <v>5</v>
      </c>
      <c r="J7" s="128"/>
      <c r="K7" s="128"/>
      <c r="L7" s="128"/>
    </row>
    <row r="8" spans="1:12" ht="15.75">
      <c r="A8" s="125"/>
      <c r="B8" s="125"/>
      <c r="C8" s="125"/>
      <c r="D8" s="126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1033.31</v>
      </c>
      <c r="G18" s="82">
        <v>96.92</v>
      </c>
      <c r="H18" s="78">
        <f t="shared" si="0"/>
        <v>1130.23</v>
      </c>
      <c r="I18" s="79">
        <f t="shared" si="1"/>
        <v>45173.020000000004</v>
      </c>
      <c r="J18" s="79">
        <f t="shared" si="2"/>
        <v>39410.450000000004</v>
      </c>
      <c r="K18" s="79">
        <f t="shared" si="3"/>
        <v>3696.53</v>
      </c>
      <c r="L18" s="79">
        <f t="shared" si="4"/>
        <v>43106.98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>
        <v>338</v>
      </c>
      <c r="H43" s="78">
        <f t="shared" si="0"/>
        <v>338</v>
      </c>
      <c r="I43" s="79">
        <f t="shared" si="1"/>
        <v>79851.84999999999</v>
      </c>
      <c r="J43" s="79">
        <f t="shared" si="2"/>
        <v>0</v>
      </c>
      <c r="K43" s="79">
        <f t="shared" si="3"/>
        <v>28696.2</v>
      </c>
      <c r="L43" s="79">
        <f t="shared" si="4"/>
        <v>28696.2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>
        <v>338</v>
      </c>
      <c r="H44" s="78">
        <f t="shared" si="0"/>
        <v>338</v>
      </c>
      <c r="I44" s="79">
        <f>E44*D44</f>
        <v>74584.822</v>
      </c>
      <c r="J44" s="79">
        <f t="shared" si="2"/>
        <v>0</v>
      </c>
      <c r="K44" s="79">
        <f t="shared" si="3"/>
        <v>26803.4</v>
      </c>
      <c r="L44" s="79">
        <f t="shared" si="4"/>
        <v>26803.4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940.79</v>
      </c>
      <c r="G149" s="82">
        <v>615.79</v>
      </c>
      <c r="H149" s="78">
        <f t="shared" si="17"/>
        <v>1556.58</v>
      </c>
      <c r="I149" s="79">
        <f t="shared" si="18"/>
        <v>42225.6</v>
      </c>
      <c r="J149" s="79">
        <f>ROUNDUP((F149*D149),2)+0.01</f>
        <v>104540.59999999999</v>
      </c>
      <c r="K149" s="79">
        <f t="shared" si="20"/>
        <v>68426.59</v>
      </c>
      <c r="L149" s="79">
        <f t="shared" si="16"/>
        <v>172967.19</v>
      </c>
      <c r="M149" s="75">
        <v>104540.6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>
        <v>1200</v>
      </c>
      <c r="H150" s="78">
        <f t="shared" si="17"/>
        <v>1200</v>
      </c>
      <c r="I150" s="79">
        <f t="shared" si="18"/>
        <v>295032</v>
      </c>
      <c r="J150" s="79">
        <f t="shared" si="19"/>
        <v>0</v>
      </c>
      <c r="K150" s="79">
        <f t="shared" si="20"/>
        <v>46584</v>
      </c>
      <c r="L150" s="79">
        <f t="shared" si="16"/>
        <v>46584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392494.9194</v>
      </c>
      <c r="K181" s="50">
        <f>SUM(K10:K180)</f>
        <v>174206.72</v>
      </c>
      <c r="L181" s="50">
        <f>SUM(L10:L180)+0.04</f>
        <v>566701.6394000001</v>
      </c>
    </row>
    <row r="182" spans="1:12" s="56" customFormat="1" ht="14.25" customHeight="1">
      <c r="A182" s="122" t="s">
        <v>374</v>
      </c>
      <c r="B182" s="122"/>
      <c r="C182" s="122"/>
      <c r="D182" s="122"/>
      <c r="E182" s="122"/>
      <c r="F182" s="122"/>
      <c r="G182" s="122"/>
      <c r="H182" s="122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392494.92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">
      <selection activeCell="I188" sqref="I188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9"/>
      <c r="B1" s="129"/>
      <c r="C1" s="129"/>
      <c r="D1" s="129"/>
      <c r="E1" s="129"/>
      <c r="F1" s="129"/>
      <c r="G1" s="129"/>
      <c r="H1" s="45"/>
      <c r="I1" s="130" t="s">
        <v>369</v>
      </c>
      <c r="J1" s="130"/>
      <c r="K1" s="130"/>
      <c r="L1" s="130"/>
    </row>
    <row r="2" spans="1:12" ht="15.75">
      <c r="A2" s="131" t="s">
        <v>41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5.75">
      <c r="A3" s="132" t="s">
        <v>98</v>
      </c>
      <c r="B3" s="133"/>
      <c r="C3" s="133"/>
      <c r="D3" s="133"/>
      <c r="E3" s="133"/>
      <c r="F3" s="133"/>
      <c r="G3" s="134" t="s">
        <v>370</v>
      </c>
      <c r="H3" s="134"/>
      <c r="I3" s="134"/>
      <c r="J3" s="134"/>
      <c r="K3" s="134"/>
      <c r="L3" s="134"/>
    </row>
    <row r="4" spans="1:12" ht="15.75">
      <c r="A4" s="132" t="s">
        <v>100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23" ht="32.25" customHeight="1">
      <c r="A5" s="123" t="s">
        <v>99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</row>
    <row r="6" spans="1:12" ht="15.75">
      <c r="A6" s="124" t="s">
        <v>96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ht="15.75">
      <c r="A7" s="125" t="s">
        <v>0</v>
      </c>
      <c r="B7" s="125" t="s">
        <v>2</v>
      </c>
      <c r="C7" s="125" t="s">
        <v>1</v>
      </c>
      <c r="D7" s="126" t="s">
        <v>3</v>
      </c>
      <c r="E7" s="127" t="s">
        <v>4</v>
      </c>
      <c r="F7" s="127"/>
      <c r="G7" s="127"/>
      <c r="H7" s="127"/>
      <c r="I7" s="128" t="s">
        <v>5</v>
      </c>
      <c r="J7" s="128"/>
      <c r="K7" s="128"/>
      <c r="L7" s="128"/>
    </row>
    <row r="8" spans="1:12" ht="15.75">
      <c r="A8" s="125"/>
      <c r="B8" s="125"/>
      <c r="C8" s="125"/>
      <c r="D8" s="126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1033.31</v>
      </c>
      <c r="G18" s="82"/>
      <c r="H18" s="78">
        <f t="shared" si="0"/>
        <v>1033.31</v>
      </c>
      <c r="I18" s="79">
        <f t="shared" si="1"/>
        <v>45173.020000000004</v>
      </c>
      <c r="J18" s="79">
        <f t="shared" si="2"/>
        <v>39410.450000000004</v>
      </c>
      <c r="K18" s="79">
        <f t="shared" si="3"/>
        <v>0</v>
      </c>
      <c r="L18" s="79">
        <f t="shared" si="4"/>
        <v>39410.450000000004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796.34</v>
      </c>
      <c r="G25" s="82">
        <v>25.58</v>
      </c>
      <c r="H25" s="78">
        <f t="shared" si="0"/>
        <v>821.9200000000001</v>
      </c>
      <c r="I25" s="79">
        <f t="shared" si="1"/>
        <v>30746.25</v>
      </c>
      <c r="J25" s="79">
        <f t="shared" si="2"/>
        <v>32140.289999999997</v>
      </c>
      <c r="K25" s="79">
        <f t="shared" si="3"/>
        <v>1032.41</v>
      </c>
      <c r="L25" s="79">
        <f t="shared" si="4"/>
        <v>33172.7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/>
      <c r="G64" s="82">
        <v>40</v>
      </c>
      <c r="H64" s="78">
        <f t="shared" si="0"/>
        <v>40</v>
      </c>
      <c r="I64" s="79">
        <f t="shared" si="5"/>
        <v>4636</v>
      </c>
      <c r="J64" s="79">
        <f t="shared" si="6"/>
        <v>0</v>
      </c>
      <c r="K64" s="79">
        <f t="shared" si="7"/>
        <v>1854.4</v>
      </c>
      <c r="L64" s="79">
        <f t="shared" si="8"/>
        <v>1854.4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3.22</v>
      </c>
      <c r="G90" s="82">
        <v>6.48</v>
      </c>
      <c r="H90" s="78">
        <f t="shared" si="9"/>
        <v>9.700000000000001</v>
      </c>
      <c r="I90" s="79">
        <f t="shared" si="10"/>
        <v>156.89</v>
      </c>
      <c r="J90" s="79">
        <f t="shared" si="11"/>
        <v>112.77000000000001</v>
      </c>
      <c r="K90" s="79">
        <f t="shared" si="12"/>
        <v>226.92999999999998</v>
      </c>
      <c r="L90" s="79">
        <f t="shared" si="8"/>
        <v>339.7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2.83</v>
      </c>
      <c r="G91" s="82">
        <v>1.58</v>
      </c>
      <c r="H91" s="78">
        <f t="shared" si="9"/>
        <v>4.41</v>
      </c>
      <c r="I91" s="79">
        <f t="shared" si="10"/>
        <v>9660.960000000001</v>
      </c>
      <c r="J91" s="79">
        <f t="shared" si="11"/>
        <v>7767.1900000000005</v>
      </c>
      <c r="K91" s="79">
        <f t="shared" si="12"/>
        <v>4336.46</v>
      </c>
      <c r="L91" s="79">
        <f t="shared" si="8"/>
        <v>12103.650000000001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16.08</v>
      </c>
      <c r="G92" s="82">
        <v>19.05</v>
      </c>
      <c r="H92" s="78">
        <f t="shared" si="9"/>
        <v>35.129999999999995</v>
      </c>
      <c r="I92" s="79">
        <f t="shared" si="10"/>
        <v>1859.26</v>
      </c>
      <c r="J92" s="79">
        <f t="shared" si="11"/>
        <v>1525.35</v>
      </c>
      <c r="K92" s="79">
        <f t="shared" si="12"/>
        <v>1807.09</v>
      </c>
      <c r="L92" s="79">
        <f t="shared" si="8"/>
        <v>3332.4399999999996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109.89</v>
      </c>
      <c r="G95" s="82">
        <v>103.42</v>
      </c>
      <c r="H95" s="78">
        <f t="shared" si="9"/>
        <v>213.31</v>
      </c>
      <c r="I95" s="79">
        <f t="shared" si="10"/>
        <v>2026.08</v>
      </c>
      <c r="J95" s="79">
        <f t="shared" si="11"/>
        <v>1030.77</v>
      </c>
      <c r="K95" s="79">
        <f t="shared" si="12"/>
        <v>970.08</v>
      </c>
      <c r="L95" s="79">
        <f t="shared" si="8"/>
        <v>2000.85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109.89</v>
      </c>
      <c r="G96" s="82">
        <v>103.42</v>
      </c>
      <c r="H96" s="78">
        <f t="shared" si="9"/>
        <v>213.31</v>
      </c>
      <c r="I96" s="79">
        <f t="shared" si="10"/>
        <v>8717.76</v>
      </c>
      <c r="J96" s="79">
        <f t="shared" si="11"/>
        <v>4435.17</v>
      </c>
      <c r="K96" s="79">
        <f t="shared" si="12"/>
        <v>4174.04</v>
      </c>
      <c r="L96" s="79">
        <f t="shared" si="8"/>
        <v>8609.21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34.68</v>
      </c>
      <c r="G97" s="82">
        <v>13.32</v>
      </c>
      <c r="H97" s="78">
        <f t="shared" si="9"/>
        <v>48</v>
      </c>
      <c r="I97" s="79">
        <f t="shared" si="10"/>
        <v>3581.4</v>
      </c>
      <c r="J97" s="79">
        <f t="shared" si="11"/>
        <v>4140.1</v>
      </c>
      <c r="K97" s="79">
        <f t="shared" si="12"/>
        <v>1590.15</v>
      </c>
      <c r="L97" s="79">
        <f t="shared" si="8"/>
        <v>5730.25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940.79</v>
      </c>
      <c r="G149" s="82"/>
      <c r="H149" s="78">
        <f t="shared" si="17"/>
        <v>940.79</v>
      </c>
      <c r="I149" s="79">
        <f t="shared" si="18"/>
        <v>42225.6</v>
      </c>
      <c r="J149" s="79">
        <f>ROUNDUP((F149*D149),2)+0.01</f>
        <v>104540.59999999999</v>
      </c>
      <c r="K149" s="79">
        <f t="shared" si="20"/>
        <v>0</v>
      </c>
      <c r="L149" s="79">
        <f t="shared" si="16"/>
        <v>104540.59999999999</v>
      </c>
      <c r="M149" s="75">
        <v>104540.6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/>
      <c r="H150" s="78">
        <f t="shared" si="17"/>
        <v>0</v>
      </c>
      <c r="I150" s="79">
        <f t="shared" si="18"/>
        <v>295032</v>
      </c>
      <c r="J150" s="79">
        <f t="shared" si="19"/>
        <v>0</v>
      </c>
      <c r="K150" s="79">
        <f t="shared" si="20"/>
        <v>0</v>
      </c>
      <c r="L150" s="79">
        <f t="shared" si="16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/>
      <c r="G162" s="82">
        <v>6</v>
      </c>
      <c r="H162" s="78">
        <f t="shared" si="17"/>
        <v>6</v>
      </c>
      <c r="I162" s="79">
        <f t="shared" si="18"/>
        <v>52529.76</v>
      </c>
      <c r="J162" s="79">
        <f t="shared" si="19"/>
        <v>0</v>
      </c>
      <c r="K162" s="79">
        <f t="shared" si="20"/>
        <v>52529.76</v>
      </c>
      <c r="L162" s="79">
        <f t="shared" si="16"/>
        <v>52529.76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/>
      <c r="G164" s="82">
        <v>4</v>
      </c>
      <c r="H164" s="78">
        <f t="shared" si="17"/>
        <v>4</v>
      </c>
      <c r="I164" s="79">
        <f t="shared" si="18"/>
        <v>24773.5</v>
      </c>
      <c r="J164" s="79">
        <f t="shared" si="19"/>
        <v>0</v>
      </c>
      <c r="K164" s="79">
        <f t="shared" si="20"/>
        <v>19818.8</v>
      </c>
      <c r="L164" s="79">
        <f t="shared" si="16"/>
        <v>19818.8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SUM(J10:J180)+0.02</f>
        <v>304154.7994000001</v>
      </c>
      <c r="K181" s="50">
        <f>SUM(K10:K180)</f>
        <v>88340.12000000001</v>
      </c>
      <c r="L181" s="50">
        <f>SUM(L10:L180)+0.02</f>
        <v>392494.9194000001</v>
      </c>
    </row>
    <row r="182" spans="1:12" s="56" customFormat="1" ht="14.25" customHeight="1">
      <c r="A182" s="122" t="s">
        <v>371</v>
      </c>
      <c r="B182" s="122"/>
      <c r="C182" s="122"/>
      <c r="D182" s="122"/>
      <c r="E182" s="122"/>
      <c r="F182" s="122"/>
      <c r="G182" s="122"/>
      <c r="H182" s="122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304154.8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">
      <selection activeCell="A183" sqref="A183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9"/>
      <c r="B1" s="129"/>
      <c r="C1" s="129"/>
      <c r="D1" s="129"/>
      <c r="E1" s="129"/>
      <c r="F1" s="129"/>
      <c r="G1" s="129"/>
      <c r="H1" s="45"/>
      <c r="I1" s="130" t="s">
        <v>366</v>
      </c>
      <c r="J1" s="130"/>
      <c r="K1" s="130"/>
      <c r="L1" s="130"/>
    </row>
    <row r="2" spans="1:12" ht="15.75">
      <c r="A2" s="131" t="s">
        <v>41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5.75">
      <c r="A3" s="132" t="s">
        <v>98</v>
      </c>
      <c r="B3" s="133"/>
      <c r="C3" s="133"/>
      <c r="D3" s="133"/>
      <c r="E3" s="133"/>
      <c r="F3" s="133"/>
      <c r="G3" s="134" t="s">
        <v>367</v>
      </c>
      <c r="H3" s="134"/>
      <c r="I3" s="134"/>
      <c r="J3" s="134"/>
      <c r="K3" s="134"/>
      <c r="L3" s="134"/>
    </row>
    <row r="4" spans="1:12" ht="15.75">
      <c r="A4" s="132" t="s">
        <v>100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23" ht="32.25" customHeight="1">
      <c r="A5" s="123" t="s">
        <v>99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</row>
    <row r="6" spans="1:12" ht="15.75">
      <c r="A6" s="124" t="s">
        <v>96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ht="15.75">
      <c r="A7" s="125" t="s">
        <v>0</v>
      </c>
      <c r="B7" s="125" t="s">
        <v>2</v>
      </c>
      <c r="C7" s="125" t="s">
        <v>1</v>
      </c>
      <c r="D7" s="126" t="s">
        <v>3</v>
      </c>
      <c r="E7" s="127" t="s">
        <v>4</v>
      </c>
      <c r="F7" s="127"/>
      <c r="G7" s="127"/>
      <c r="H7" s="127"/>
      <c r="I7" s="128" t="s">
        <v>5</v>
      </c>
      <c r="J7" s="128"/>
      <c r="K7" s="128"/>
      <c r="L7" s="128"/>
    </row>
    <row r="8" spans="1:12" ht="15.75">
      <c r="A8" s="125"/>
      <c r="B8" s="125"/>
      <c r="C8" s="125"/>
      <c r="D8" s="126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>
        <v>6</v>
      </c>
      <c r="H11" s="78">
        <f t="shared" si="0"/>
        <v>6</v>
      </c>
      <c r="I11" s="79">
        <f t="shared" si="1"/>
        <v>2756.04</v>
      </c>
      <c r="J11" s="79">
        <f t="shared" si="2"/>
        <v>0</v>
      </c>
      <c r="K11" s="79">
        <f t="shared" si="3"/>
        <v>2756.04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1033.31</v>
      </c>
      <c r="G18" s="82"/>
      <c r="H18" s="78">
        <f t="shared" si="0"/>
        <v>1033.31</v>
      </c>
      <c r="I18" s="79">
        <f t="shared" si="1"/>
        <v>45173.020000000004</v>
      </c>
      <c r="J18" s="79">
        <f t="shared" si="2"/>
        <v>39410.450000000004</v>
      </c>
      <c r="K18" s="79">
        <f t="shared" si="3"/>
        <v>0</v>
      </c>
      <c r="L18" s="79">
        <f t="shared" si="4"/>
        <v>39410.450000000004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796.34</v>
      </c>
      <c r="G25" s="82"/>
      <c r="H25" s="78">
        <f t="shared" si="0"/>
        <v>796.34</v>
      </c>
      <c r="I25" s="79">
        <f t="shared" si="1"/>
        <v>30746.25</v>
      </c>
      <c r="J25" s="79">
        <f t="shared" si="2"/>
        <v>32140.289999999997</v>
      </c>
      <c r="K25" s="79">
        <f t="shared" si="3"/>
        <v>0</v>
      </c>
      <c r="L25" s="79">
        <f t="shared" si="4"/>
        <v>32140.289999999997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/>
      <c r="G32" s="82">
        <v>50</v>
      </c>
      <c r="H32" s="78">
        <f t="shared" si="0"/>
        <v>50</v>
      </c>
      <c r="I32" s="79">
        <f t="shared" si="1"/>
        <v>14169</v>
      </c>
      <c r="J32" s="79">
        <f t="shared" si="2"/>
        <v>0</v>
      </c>
      <c r="K32" s="79">
        <f t="shared" si="3"/>
        <v>14169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/>
      <c r="G33" s="82">
        <v>11</v>
      </c>
      <c r="H33" s="78">
        <f t="shared" si="0"/>
        <v>11</v>
      </c>
      <c r="I33" s="79">
        <f t="shared" si="1"/>
        <v>17370</v>
      </c>
      <c r="J33" s="79">
        <f t="shared" si="2"/>
        <v>0</v>
      </c>
      <c r="K33" s="79">
        <f t="shared" si="3"/>
        <v>636.9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3.22</v>
      </c>
      <c r="G90" s="82"/>
      <c r="H90" s="78">
        <f t="shared" si="9"/>
        <v>3.22</v>
      </c>
      <c r="I90" s="79">
        <f t="shared" si="10"/>
        <v>156.89</v>
      </c>
      <c r="J90" s="79">
        <f t="shared" si="11"/>
        <v>112.77000000000001</v>
      </c>
      <c r="K90" s="79">
        <f t="shared" si="12"/>
        <v>0</v>
      </c>
      <c r="L90" s="79">
        <f t="shared" si="8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2.83</v>
      </c>
      <c r="G91" s="82"/>
      <c r="H91" s="78">
        <f t="shared" si="9"/>
        <v>2.83</v>
      </c>
      <c r="I91" s="79">
        <f t="shared" si="10"/>
        <v>9660.960000000001</v>
      </c>
      <c r="J91" s="79">
        <f t="shared" si="11"/>
        <v>7767.1900000000005</v>
      </c>
      <c r="K91" s="79">
        <f t="shared" si="12"/>
        <v>0</v>
      </c>
      <c r="L91" s="79">
        <f t="shared" si="8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16.08</v>
      </c>
      <c r="G92" s="82"/>
      <c r="H92" s="78">
        <f t="shared" si="9"/>
        <v>16.08</v>
      </c>
      <c r="I92" s="79">
        <f t="shared" si="10"/>
        <v>1859.26</v>
      </c>
      <c r="J92" s="79">
        <f t="shared" si="11"/>
        <v>1525.35</v>
      </c>
      <c r="K92" s="79">
        <f t="shared" si="12"/>
        <v>0</v>
      </c>
      <c r="L92" s="79">
        <f t="shared" si="8"/>
        <v>1525.35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109.89</v>
      </c>
      <c r="G95" s="82"/>
      <c r="H95" s="78">
        <f t="shared" si="9"/>
        <v>109.89</v>
      </c>
      <c r="I95" s="79">
        <f t="shared" si="10"/>
        <v>2026.08</v>
      </c>
      <c r="J95" s="79">
        <f t="shared" si="11"/>
        <v>1030.77</v>
      </c>
      <c r="K95" s="79">
        <f t="shared" si="12"/>
        <v>0</v>
      </c>
      <c r="L95" s="79">
        <f t="shared" si="8"/>
        <v>1030.77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109.89</v>
      </c>
      <c r="G96" s="82"/>
      <c r="H96" s="78">
        <f t="shared" si="9"/>
        <v>109.89</v>
      </c>
      <c r="I96" s="79">
        <f t="shared" si="10"/>
        <v>8717.76</v>
      </c>
      <c r="J96" s="79">
        <f t="shared" si="11"/>
        <v>4435.17</v>
      </c>
      <c r="K96" s="79">
        <f t="shared" si="12"/>
        <v>0</v>
      </c>
      <c r="L96" s="79">
        <f t="shared" si="8"/>
        <v>4435.17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34.68</v>
      </c>
      <c r="G97" s="82"/>
      <c r="H97" s="78">
        <f t="shared" si="9"/>
        <v>34.68</v>
      </c>
      <c r="I97" s="79">
        <f t="shared" si="10"/>
        <v>3581.4</v>
      </c>
      <c r="J97" s="79">
        <f t="shared" si="11"/>
        <v>4140.1</v>
      </c>
      <c r="K97" s="79">
        <f t="shared" si="12"/>
        <v>0</v>
      </c>
      <c r="L97" s="79">
        <f t="shared" si="8"/>
        <v>4140.1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295.26</v>
      </c>
      <c r="G149" s="82">
        <v>645.53</v>
      </c>
      <c r="H149" s="78">
        <f t="shared" si="17"/>
        <v>940.79</v>
      </c>
      <c r="I149" s="79">
        <f t="shared" si="18"/>
        <v>42225.6</v>
      </c>
      <c r="J149" s="79">
        <f t="shared" si="19"/>
        <v>32809.3</v>
      </c>
      <c r="K149" s="79">
        <f t="shared" si="20"/>
        <v>71731.29999999999</v>
      </c>
      <c r="L149" s="79">
        <f t="shared" si="16"/>
        <v>104540.59999999999</v>
      </c>
      <c r="M149" s="75">
        <v>0.49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/>
      <c r="H150" s="78">
        <f t="shared" si="17"/>
        <v>0</v>
      </c>
      <c r="I150" s="79">
        <f t="shared" si="18"/>
        <v>295032</v>
      </c>
      <c r="J150" s="79">
        <f t="shared" si="19"/>
        <v>0</v>
      </c>
      <c r="K150" s="79">
        <f t="shared" si="20"/>
        <v>0</v>
      </c>
      <c r="L150" s="79">
        <f t="shared" si="16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/>
      <c r="G162" s="82"/>
      <c r="H162" s="78">
        <f t="shared" si="17"/>
        <v>0</v>
      </c>
      <c r="I162" s="79">
        <f t="shared" si="18"/>
        <v>52529.76</v>
      </c>
      <c r="J162" s="79">
        <f t="shared" si="19"/>
        <v>0</v>
      </c>
      <c r="K162" s="79">
        <f t="shared" si="20"/>
        <v>0</v>
      </c>
      <c r="L162" s="79">
        <f t="shared" si="16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/>
      <c r="G164" s="82"/>
      <c r="H164" s="78">
        <f t="shared" si="17"/>
        <v>0</v>
      </c>
      <c r="I164" s="79">
        <f t="shared" si="18"/>
        <v>24773.5</v>
      </c>
      <c r="J164" s="79">
        <f t="shared" si="19"/>
        <v>0</v>
      </c>
      <c r="K164" s="79">
        <f t="shared" si="20"/>
        <v>0</v>
      </c>
      <c r="L164" s="79">
        <f t="shared" si="16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SUM(J10:J180)+0.02</f>
        <v>214861.55940000006</v>
      </c>
      <c r="K181" s="50">
        <f>SUM(K10:K180)</f>
        <v>89293.23999999999</v>
      </c>
      <c r="L181" s="50">
        <f>SUM(L10:L180)+0.02</f>
        <v>304154.7994000001</v>
      </c>
    </row>
    <row r="182" spans="1:12" s="56" customFormat="1" ht="14.25" customHeight="1">
      <c r="A182" s="122" t="s">
        <v>368</v>
      </c>
      <c r="B182" s="122"/>
      <c r="C182" s="122"/>
      <c r="D182" s="122"/>
      <c r="E182" s="122"/>
      <c r="F182" s="122"/>
      <c r="G182" s="122"/>
      <c r="H182" s="122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214861.56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B172">
      <selection activeCell="K188" sqref="K188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9"/>
      <c r="B1" s="129"/>
      <c r="C1" s="129"/>
      <c r="D1" s="129"/>
      <c r="E1" s="129"/>
      <c r="F1" s="129"/>
      <c r="G1" s="129"/>
      <c r="H1" s="45"/>
      <c r="I1" s="130" t="s">
        <v>363</v>
      </c>
      <c r="J1" s="130"/>
      <c r="K1" s="130"/>
      <c r="L1" s="130"/>
    </row>
    <row r="2" spans="1:12" ht="15.75">
      <c r="A2" s="131" t="s">
        <v>41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5.75">
      <c r="A3" s="132" t="s">
        <v>98</v>
      </c>
      <c r="B3" s="133"/>
      <c r="C3" s="133"/>
      <c r="D3" s="133"/>
      <c r="E3" s="133"/>
      <c r="F3" s="133"/>
      <c r="G3" s="134" t="s">
        <v>364</v>
      </c>
      <c r="H3" s="134"/>
      <c r="I3" s="134"/>
      <c r="J3" s="134"/>
      <c r="K3" s="134"/>
      <c r="L3" s="134"/>
    </row>
    <row r="4" spans="1:12" ht="15.75">
      <c r="A4" s="132" t="s">
        <v>100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23" ht="32.25" customHeight="1">
      <c r="A5" s="123" t="s">
        <v>99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</row>
    <row r="6" spans="1:12" ht="15.75">
      <c r="A6" s="124" t="s">
        <v>96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ht="15.75">
      <c r="A7" s="125" t="s">
        <v>0</v>
      </c>
      <c r="B7" s="125" t="s">
        <v>2</v>
      </c>
      <c r="C7" s="125" t="s">
        <v>1</v>
      </c>
      <c r="D7" s="126" t="s">
        <v>3</v>
      </c>
      <c r="E7" s="127" t="s">
        <v>4</v>
      </c>
      <c r="F7" s="127"/>
      <c r="G7" s="127"/>
      <c r="H7" s="127"/>
      <c r="I7" s="128" t="s">
        <v>5</v>
      </c>
      <c r="J7" s="128"/>
      <c r="K7" s="128"/>
      <c r="L7" s="128"/>
    </row>
    <row r="8" spans="1:12" ht="15.75">
      <c r="A8" s="125"/>
      <c r="B8" s="125"/>
      <c r="C8" s="125"/>
      <c r="D8" s="126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/>
      <c r="H11" s="78">
        <f t="shared" si="0"/>
        <v>0</v>
      </c>
      <c r="I11" s="79">
        <f t="shared" si="1"/>
        <v>2756.04</v>
      </c>
      <c r="J11" s="79">
        <f t="shared" si="2"/>
        <v>0</v>
      </c>
      <c r="K11" s="79">
        <f t="shared" si="3"/>
        <v>0</v>
      </c>
      <c r="L11" s="79">
        <f t="shared" si="4"/>
        <v>0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/>
      <c r="G13" s="82">
        <v>329.3</v>
      </c>
      <c r="H13" s="78">
        <f t="shared" si="0"/>
        <v>329.3</v>
      </c>
      <c r="I13" s="79">
        <f t="shared" si="1"/>
        <v>5349.150000000001</v>
      </c>
      <c r="J13" s="79">
        <f t="shared" si="2"/>
        <v>0</v>
      </c>
      <c r="K13" s="79">
        <f t="shared" si="3"/>
        <v>4853.89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216.34</v>
      </c>
      <c r="G18" s="82">
        <v>816.97</v>
      </c>
      <c r="H18" s="78">
        <f t="shared" si="0"/>
        <v>1033.31</v>
      </c>
      <c r="I18" s="79">
        <f t="shared" si="1"/>
        <v>45173.020000000004</v>
      </c>
      <c r="J18" s="79">
        <f t="shared" si="2"/>
        <v>8251.210000000001</v>
      </c>
      <c r="K18" s="79">
        <f t="shared" si="3"/>
        <v>31159.239999999998</v>
      </c>
      <c r="L18" s="79">
        <f t="shared" si="4"/>
        <v>39410.45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1621.14</v>
      </c>
      <c r="G21" s="82">
        <v>649.26</v>
      </c>
      <c r="H21" s="78">
        <f t="shared" si="0"/>
        <v>2270.4</v>
      </c>
      <c r="I21" s="79">
        <f t="shared" si="1"/>
        <v>8917.91</v>
      </c>
      <c r="J21" s="79">
        <f t="shared" si="2"/>
        <v>6873.64</v>
      </c>
      <c r="K21" s="79">
        <f t="shared" si="3"/>
        <v>2752.8700000000003</v>
      </c>
      <c r="L21" s="79">
        <f t="shared" si="4"/>
        <v>9626.51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672.92</v>
      </c>
      <c r="G25" s="82">
        <v>123.42</v>
      </c>
      <c r="H25" s="78">
        <f t="shared" si="0"/>
        <v>796.3399999999999</v>
      </c>
      <c r="I25" s="79">
        <f t="shared" si="1"/>
        <v>30746.25</v>
      </c>
      <c r="J25" s="79">
        <f t="shared" si="2"/>
        <v>27159.059999999998</v>
      </c>
      <c r="K25" s="79">
        <f t="shared" si="3"/>
        <v>4981.24</v>
      </c>
      <c r="L25" s="79">
        <f t="shared" si="4"/>
        <v>32140.299999999996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/>
      <c r="G28" s="82">
        <v>89.5</v>
      </c>
      <c r="H28" s="78">
        <f t="shared" si="0"/>
        <v>89.5</v>
      </c>
      <c r="I28" s="79">
        <f>E28*D28</f>
        <v>2017.1520000000003</v>
      </c>
      <c r="J28" s="79">
        <f>F28*D28</f>
        <v>0</v>
      </c>
      <c r="K28" s="79">
        <f>D28*G28</f>
        <v>3134.2900000000004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/>
      <c r="G29" s="82">
        <v>210.04</v>
      </c>
      <c r="H29" s="78">
        <f t="shared" si="0"/>
        <v>210.04</v>
      </c>
      <c r="I29" s="79">
        <f t="shared" si="1"/>
        <v>5691.6</v>
      </c>
      <c r="J29" s="79">
        <f t="shared" si="2"/>
        <v>0</v>
      </c>
      <c r="K29" s="79">
        <f t="shared" si="3"/>
        <v>19924.399999999998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/>
      <c r="G30" s="82">
        <v>214.16</v>
      </c>
      <c r="H30" s="78">
        <f t="shared" si="0"/>
        <v>214.16</v>
      </c>
      <c r="I30" s="79">
        <f t="shared" si="1"/>
        <v>562.8</v>
      </c>
      <c r="J30" s="79">
        <f t="shared" si="2"/>
        <v>0</v>
      </c>
      <c r="K30" s="79">
        <f t="shared" si="3"/>
        <v>2008.83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/>
      <c r="G31" s="82">
        <v>214.16</v>
      </c>
      <c r="H31" s="78">
        <f t="shared" si="0"/>
        <v>214.16</v>
      </c>
      <c r="I31" s="79">
        <f t="shared" si="1"/>
        <v>2421.6</v>
      </c>
      <c r="J31" s="79">
        <f t="shared" si="2"/>
        <v>0</v>
      </c>
      <c r="K31" s="79">
        <f t="shared" si="3"/>
        <v>8643.5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/>
      <c r="G32" s="82"/>
      <c r="H32" s="78">
        <f t="shared" si="0"/>
        <v>0</v>
      </c>
      <c r="I32" s="79">
        <f t="shared" si="1"/>
        <v>14169</v>
      </c>
      <c r="J32" s="79">
        <f t="shared" si="2"/>
        <v>0</v>
      </c>
      <c r="K32" s="79">
        <f t="shared" si="3"/>
        <v>0</v>
      </c>
      <c r="L32" s="79">
        <f t="shared" si="4"/>
        <v>0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/>
      <c r="G33" s="82"/>
      <c r="H33" s="78">
        <f t="shared" si="0"/>
        <v>0</v>
      </c>
      <c r="I33" s="79">
        <f t="shared" si="1"/>
        <v>17370</v>
      </c>
      <c r="J33" s="79">
        <f t="shared" si="2"/>
        <v>0</v>
      </c>
      <c r="K33" s="79">
        <f t="shared" si="3"/>
        <v>0</v>
      </c>
      <c r="L33" s="79">
        <f t="shared" si="4"/>
        <v>0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/>
      <c r="G57" s="82">
        <v>87.54</v>
      </c>
      <c r="H57" s="78">
        <f t="shared" si="0"/>
        <v>87.54</v>
      </c>
      <c r="I57" s="79">
        <f t="shared" si="5"/>
        <v>11803.392</v>
      </c>
      <c r="J57" s="79">
        <f t="shared" si="6"/>
        <v>0</v>
      </c>
      <c r="K57" s="79">
        <f t="shared" si="7"/>
        <v>4580.0928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3.93</v>
      </c>
      <c r="G58" s="82">
        <v>1.89</v>
      </c>
      <c r="H58" s="78">
        <f t="shared" si="0"/>
        <v>5.82</v>
      </c>
      <c r="I58" s="79">
        <f t="shared" si="5"/>
        <v>13393.5992</v>
      </c>
      <c r="J58" s="79">
        <f t="shared" si="6"/>
        <v>10786.238700000002</v>
      </c>
      <c r="K58" s="79">
        <f t="shared" si="7"/>
        <v>5187.2751</v>
      </c>
      <c r="L58" s="79">
        <f>K58+J58</f>
        <v>15973.5138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/>
      <c r="G60" s="82">
        <v>91.7</v>
      </c>
      <c r="H60" s="78">
        <f t="shared" si="0"/>
        <v>91.7</v>
      </c>
      <c r="I60" s="79">
        <f t="shared" si="5"/>
        <v>4232.256</v>
      </c>
      <c r="J60" s="79">
        <f t="shared" si="6"/>
        <v>0</v>
      </c>
      <c r="K60" s="79">
        <f t="shared" si="7"/>
        <v>860.1460000000001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/>
      <c r="G61" s="82">
        <v>91.7</v>
      </c>
      <c r="H61" s="78">
        <f t="shared" si="0"/>
        <v>91.7</v>
      </c>
      <c r="I61" s="79">
        <f t="shared" si="5"/>
        <v>18210.432</v>
      </c>
      <c r="J61" s="79">
        <f t="shared" si="6"/>
        <v>0</v>
      </c>
      <c r="K61" s="79">
        <f t="shared" si="7"/>
        <v>3701.012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/>
      <c r="G62" s="82">
        <v>44</v>
      </c>
      <c r="H62" s="78">
        <f t="shared" si="0"/>
        <v>44</v>
      </c>
      <c r="I62" s="79">
        <f t="shared" si="5"/>
        <v>11938</v>
      </c>
      <c r="J62" s="79">
        <f t="shared" si="6"/>
        <v>0</v>
      </c>
      <c r="K62" s="79">
        <f t="shared" si="7"/>
        <v>5252.719999999999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3.22</v>
      </c>
      <c r="G90" s="82"/>
      <c r="H90" s="78">
        <f t="shared" si="9"/>
        <v>3.22</v>
      </c>
      <c r="I90" s="79">
        <f t="shared" si="10"/>
        <v>156.89</v>
      </c>
      <c r="J90" s="79">
        <f t="shared" si="11"/>
        <v>112.77000000000001</v>
      </c>
      <c r="K90" s="79">
        <f t="shared" si="12"/>
        <v>0</v>
      </c>
      <c r="L90" s="79">
        <f t="shared" si="8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2.83</v>
      </c>
      <c r="G91" s="82"/>
      <c r="H91" s="78">
        <f t="shared" si="9"/>
        <v>2.83</v>
      </c>
      <c r="I91" s="79">
        <f t="shared" si="10"/>
        <v>9660.960000000001</v>
      </c>
      <c r="J91" s="79">
        <f t="shared" si="11"/>
        <v>7767.1900000000005</v>
      </c>
      <c r="K91" s="79">
        <f t="shared" si="12"/>
        <v>0</v>
      </c>
      <c r="L91" s="79">
        <f t="shared" si="8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16.08</v>
      </c>
      <c r="G92" s="82"/>
      <c r="H92" s="78">
        <f t="shared" si="9"/>
        <v>16.08</v>
      </c>
      <c r="I92" s="79">
        <f t="shared" si="10"/>
        <v>1859.26</v>
      </c>
      <c r="J92" s="79">
        <f t="shared" si="11"/>
        <v>1525.35</v>
      </c>
      <c r="K92" s="79">
        <f t="shared" si="12"/>
        <v>0</v>
      </c>
      <c r="L92" s="79">
        <f t="shared" si="8"/>
        <v>1525.35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/>
      <c r="G93" s="82">
        <v>63.01</v>
      </c>
      <c r="H93" s="78">
        <f t="shared" si="9"/>
        <v>63.01</v>
      </c>
      <c r="I93" s="79">
        <f t="shared" si="10"/>
        <v>6906.24</v>
      </c>
      <c r="J93" s="79">
        <f t="shared" si="11"/>
        <v>0</v>
      </c>
      <c r="K93" s="79">
        <f t="shared" si="12"/>
        <v>3296.69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/>
      <c r="G95" s="82">
        <v>109.89</v>
      </c>
      <c r="H95" s="78">
        <f t="shared" si="9"/>
        <v>109.89</v>
      </c>
      <c r="I95" s="79">
        <f t="shared" si="10"/>
        <v>2026.08</v>
      </c>
      <c r="J95" s="79">
        <f t="shared" si="11"/>
        <v>0</v>
      </c>
      <c r="K95" s="79">
        <f t="shared" si="12"/>
        <v>1030.77</v>
      </c>
      <c r="L95" s="79">
        <f t="shared" si="8"/>
        <v>1030.77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/>
      <c r="G96" s="82">
        <v>109.89</v>
      </c>
      <c r="H96" s="78">
        <f t="shared" si="9"/>
        <v>109.89</v>
      </c>
      <c r="I96" s="79">
        <f t="shared" si="10"/>
        <v>8717.76</v>
      </c>
      <c r="J96" s="79">
        <f t="shared" si="11"/>
        <v>0</v>
      </c>
      <c r="K96" s="79">
        <f t="shared" si="12"/>
        <v>4435.17</v>
      </c>
      <c r="L96" s="79">
        <f t="shared" si="8"/>
        <v>4435.17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/>
      <c r="G97" s="82">
        <v>34.68</v>
      </c>
      <c r="H97" s="78">
        <f t="shared" si="9"/>
        <v>34.68</v>
      </c>
      <c r="I97" s="79">
        <f t="shared" si="10"/>
        <v>3581.4</v>
      </c>
      <c r="J97" s="79">
        <f t="shared" si="11"/>
        <v>0</v>
      </c>
      <c r="K97" s="79">
        <f t="shared" si="12"/>
        <v>4140.1</v>
      </c>
      <c r="L97" s="79">
        <f t="shared" si="8"/>
        <v>4140.1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/>
      <c r="G148" s="82">
        <v>1141.83</v>
      </c>
      <c r="H148" s="78">
        <f t="shared" si="17"/>
        <v>1141.83</v>
      </c>
      <c r="I148" s="79">
        <f t="shared" si="18"/>
        <v>6835.5</v>
      </c>
      <c r="J148" s="79">
        <f t="shared" si="19"/>
        <v>0</v>
      </c>
      <c r="K148" s="79">
        <f t="shared" si="20"/>
        <v>1061.91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/>
      <c r="G149" s="82">
        <v>295.26</v>
      </c>
      <c r="H149" s="78">
        <f t="shared" si="17"/>
        <v>295.26</v>
      </c>
      <c r="I149" s="79">
        <f t="shared" si="18"/>
        <v>42225.6</v>
      </c>
      <c r="J149" s="79">
        <f t="shared" si="19"/>
        <v>0</v>
      </c>
      <c r="K149" s="79">
        <f t="shared" si="20"/>
        <v>32809.3</v>
      </c>
      <c r="L149" s="79">
        <f t="shared" si="16"/>
        <v>32809.3</v>
      </c>
      <c r="M149" s="75">
        <v>0.49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/>
      <c r="H150" s="78">
        <f t="shared" si="17"/>
        <v>0</v>
      </c>
      <c r="I150" s="79">
        <f t="shared" si="18"/>
        <v>295032</v>
      </c>
      <c r="J150" s="79">
        <f t="shared" si="19"/>
        <v>0</v>
      </c>
      <c r="K150" s="79">
        <f t="shared" si="20"/>
        <v>0</v>
      </c>
      <c r="L150" s="79">
        <f t="shared" si="16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/>
      <c r="G162" s="82"/>
      <c r="H162" s="78">
        <f t="shared" si="17"/>
        <v>0</v>
      </c>
      <c r="I162" s="79">
        <f t="shared" si="18"/>
        <v>52529.76</v>
      </c>
      <c r="J162" s="79">
        <f t="shared" si="19"/>
        <v>0</v>
      </c>
      <c r="K162" s="79">
        <f t="shared" si="20"/>
        <v>0</v>
      </c>
      <c r="L162" s="79">
        <f t="shared" si="16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/>
      <c r="G164" s="82"/>
      <c r="H164" s="78">
        <f t="shared" si="17"/>
        <v>0</v>
      </c>
      <c r="I164" s="79">
        <f t="shared" si="18"/>
        <v>24773.5</v>
      </c>
      <c r="J164" s="79">
        <f t="shared" si="19"/>
        <v>0</v>
      </c>
      <c r="K164" s="79">
        <f t="shared" si="20"/>
        <v>0</v>
      </c>
      <c r="L164" s="79">
        <f t="shared" si="16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</f>
        <v>71048.1135</v>
      </c>
      <c r="K181" s="50">
        <f>SUM(K10:K180)</f>
        <v>143813.4459</v>
      </c>
      <c r="L181" s="50">
        <f>SUM(L10:L180)</f>
        <v>214861.55940000003</v>
      </c>
    </row>
    <row r="182" spans="1:12" s="56" customFormat="1" ht="14.25" customHeight="1">
      <c r="A182" s="122" t="s">
        <v>365</v>
      </c>
      <c r="B182" s="122"/>
      <c r="C182" s="122"/>
      <c r="D182" s="122"/>
      <c r="E182" s="122"/>
      <c r="F182" s="122"/>
      <c r="G182" s="122"/>
      <c r="H182" s="122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143813.45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75">
      <selection activeCell="B11" sqref="B11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9"/>
      <c r="B1" s="129"/>
      <c r="C1" s="129"/>
      <c r="D1" s="129"/>
      <c r="E1" s="129"/>
      <c r="F1" s="129"/>
      <c r="G1" s="129"/>
      <c r="H1" s="45"/>
      <c r="I1" s="130" t="s">
        <v>40</v>
      </c>
      <c r="J1" s="130"/>
      <c r="K1" s="130"/>
      <c r="L1" s="130"/>
    </row>
    <row r="2" spans="1:12" ht="15.75">
      <c r="A2" s="131" t="s">
        <v>41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5.75">
      <c r="A3" s="132" t="s">
        <v>98</v>
      </c>
      <c r="B3" s="133"/>
      <c r="C3" s="133"/>
      <c r="D3" s="133"/>
      <c r="E3" s="133"/>
      <c r="F3" s="133"/>
      <c r="G3" s="134" t="s">
        <v>97</v>
      </c>
      <c r="H3" s="134"/>
      <c r="I3" s="134"/>
      <c r="J3" s="134"/>
      <c r="K3" s="134"/>
      <c r="L3" s="134"/>
    </row>
    <row r="4" spans="1:12" ht="15.75">
      <c r="A4" s="132" t="s">
        <v>100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23" ht="32.25" customHeight="1">
      <c r="A5" s="123" t="s">
        <v>99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</row>
    <row r="6" spans="1:12" ht="15.75">
      <c r="A6" s="124" t="s">
        <v>96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ht="15.75">
      <c r="A7" s="125" t="s">
        <v>0</v>
      </c>
      <c r="B7" s="125" t="s">
        <v>2</v>
      </c>
      <c r="C7" s="125" t="s">
        <v>1</v>
      </c>
      <c r="D7" s="126" t="s">
        <v>3</v>
      </c>
      <c r="E7" s="127" t="s">
        <v>4</v>
      </c>
      <c r="F7" s="127"/>
      <c r="G7" s="127"/>
      <c r="H7" s="127"/>
      <c r="I7" s="128" t="s">
        <v>5</v>
      </c>
      <c r="J7" s="128"/>
      <c r="K7" s="128"/>
      <c r="L7" s="128"/>
    </row>
    <row r="8" spans="1:12" ht="15.75">
      <c r="A8" s="125"/>
      <c r="B8" s="125"/>
      <c r="C8" s="125"/>
      <c r="D8" s="126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>G10+F10</f>
        <v>0</v>
      </c>
      <c r="I10" s="79">
        <f>ROUNDUP((E10*D10),2)</f>
        <v>0</v>
      </c>
      <c r="J10" s="79">
        <f>ROUNDUP((F10*D10),2)</f>
        <v>0</v>
      </c>
      <c r="K10" s="79">
        <f>ROUNDUP((D10*G10),2)</f>
        <v>0</v>
      </c>
      <c r="L10" s="79">
        <f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/>
      <c r="H11" s="78">
        <f aca="true" t="shared" si="0" ref="H11:H74">G11+F11</f>
        <v>0</v>
      </c>
      <c r="I11" s="79">
        <f aca="true" t="shared" si="1" ref="I11:I54">ROUNDUP((E11*D11),2)</f>
        <v>2756.04</v>
      </c>
      <c r="J11" s="79">
        <f aca="true" t="shared" si="2" ref="J11:J54">ROUNDUP((F11*D11),2)</f>
        <v>0</v>
      </c>
      <c r="K11" s="79">
        <f aca="true" t="shared" si="3" ref="K11:K54">ROUNDUP((D11*G11),2)</f>
        <v>0</v>
      </c>
      <c r="L11" s="79">
        <f aca="true" t="shared" si="4" ref="L11:L56">K11+J11</f>
        <v>0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/>
      <c r="G13" s="82"/>
      <c r="H13" s="78">
        <f t="shared" si="0"/>
        <v>0</v>
      </c>
      <c r="I13" s="79">
        <f t="shared" si="1"/>
        <v>5349.150000000001</v>
      </c>
      <c r="J13" s="79">
        <f t="shared" si="2"/>
        <v>0</v>
      </c>
      <c r="K13" s="79">
        <f t="shared" si="3"/>
        <v>0</v>
      </c>
      <c r="L13" s="79">
        <f t="shared" si="4"/>
        <v>0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6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8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8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8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6"/>
      <c r="G18" s="82">
        <v>216.34</v>
      </c>
      <c r="H18" s="78">
        <f t="shared" si="0"/>
        <v>216.34</v>
      </c>
      <c r="I18" s="79">
        <f t="shared" si="1"/>
        <v>45173.020000000004</v>
      </c>
      <c r="J18" s="79">
        <f t="shared" si="2"/>
        <v>0</v>
      </c>
      <c r="K18" s="79">
        <f t="shared" si="3"/>
        <v>8251.210000000001</v>
      </c>
      <c r="L18" s="79">
        <f t="shared" si="4"/>
        <v>8251.210000000001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8"/>
      <c r="G19" s="82">
        <v>1</v>
      </c>
      <c r="H19" s="78">
        <f t="shared" si="0"/>
        <v>1</v>
      </c>
      <c r="I19" s="79">
        <f t="shared" si="1"/>
        <v>1534.39</v>
      </c>
      <c r="J19" s="79">
        <f t="shared" si="2"/>
        <v>0</v>
      </c>
      <c r="K19" s="79">
        <f t="shared" si="3"/>
        <v>1534.39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8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8"/>
      <c r="G21" s="82">
        <v>1621.14</v>
      </c>
      <c r="H21" s="78">
        <f t="shared" si="0"/>
        <v>1621.14</v>
      </c>
      <c r="I21" s="79">
        <f t="shared" si="1"/>
        <v>8917.91</v>
      </c>
      <c r="J21" s="79">
        <f t="shared" si="2"/>
        <v>0</v>
      </c>
      <c r="K21" s="79">
        <f t="shared" si="3"/>
        <v>6873.64</v>
      </c>
      <c r="L21" s="79">
        <f t="shared" si="4"/>
        <v>6873.64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6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8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118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8"/>
      <c r="G25" s="82">
        <v>672.92</v>
      </c>
      <c r="H25" s="78">
        <f t="shared" si="0"/>
        <v>672.92</v>
      </c>
      <c r="I25" s="79">
        <f t="shared" si="1"/>
        <v>30746.25</v>
      </c>
      <c r="J25" s="79">
        <f t="shared" si="2"/>
        <v>0</v>
      </c>
      <c r="K25" s="79">
        <f t="shared" si="3"/>
        <v>27159.059999999998</v>
      </c>
      <c r="L25" s="79">
        <f t="shared" si="4"/>
        <v>27159.059999999998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6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8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8"/>
      <c r="G28" s="82"/>
      <c r="H28" s="78">
        <f t="shared" si="0"/>
        <v>0</v>
      </c>
      <c r="I28" s="79">
        <f>E28*D28</f>
        <v>2017.1520000000003</v>
      </c>
      <c r="J28" s="79">
        <f>F28*D28</f>
        <v>0</v>
      </c>
      <c r="K28" s="79">
        <f>D28*G28</f>
        <v>0</v>
      </c>
      <c r="L28" s="79">
        <f t="shared" si="4"/>
        <v>0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8"/>
      <c r="G29" s="82"/>
      <c r="H29" s="78">
        <f t="shared" si="0"/>
        <v>0</v>
      </c>
      <c r="I29" s="79">
        <f t="shared" si="1"/>
        <v>5691.6</v>
      </c>
      <c r="J29" s="79">
        <f t="shared" si="2"/>
        <v>0</v>
      </c>
      <c r="K29" s="79">
        <f t="shared" si="3"/>
        <v>0</v>
      </c>
      <c r="L29" s="79">
        <f t="shared" si="4"/>
        <v>0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6"/>
      <c r="G30" s="82"/>
      <c r="H30" s="78">
        <f t="shared" si="0"/>
        <v>0</v>
      </c>
      <c r="I30" s="79">
        <f t="shared" si="1"/>
        <v>562.8</v>
      </c>
      <c r="J30" s="79">
        <f t="shared" si="2"/>
        <v>0</v>
      </c>
      <c r="K30" s="79">
        <f t="shared" si="3"/>
        <v>0</v>
      </c>
      <c r="L30" s="79">
        <f t="shared" si="4"/>
        <v>0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8"/>
      <c r="G31" s="82"/>
      <c r="H31" s="78">
        <f t="shared" si="0"/>
        <v>0</v>
      </c>
      <c r="I31" s="79">
        <f t="shared" si="1"/>
        <v>2421.6</v>
      </c>
      <c r="J31" s="79">
        <f t="shared" si="2"/>
        <v>0</v>
      </c>
      <c r="K31" s="79">
        <f t="shared" si="3"/>
        <v>0</v>
      </c>
      <c r="L31" s="79">
        <f t="shared" si="4"/>
        <v>0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8"/>
      <c r="G32" s="82"/>
      <c r="H32" s="78">
        <f t="shared" si="0"/>
        <v>0</v>
      </c>
      <c r="I32" s="79">
        <f t="shared" si="1"/>
        <v>14169</v>
      </c>
      <c r="J32" s="79">
        <f t="shared" si="2"/>
        <v>0</v>
      </c>
      <c r="K32" s="79">
        <f t="shared" si="3"/>
        <v>0</v>
      </c>
      <c r="L32" s="79">
        <f t="shared" si="4"/>
        <v>0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8"/>
      <c r="G33" s="82"/>
      <c r="H33" s="78">
        <f t="shared" si="0"/>
        <v>0</v>
      </c>
      <c r="I33" s="79">
        <f t="shared" si="1"/>
        <v>17370</v>
      </c>
      <c r="J33" s="79">
        <f t="shared" si="2"/>
        <v>0</v>
      </c>
      <c r="K33" s="79">
        <f t="shared" si="3"/>
        <v>0</v>
      </c>
      <c r="L33" s="79">
        <f t="shared" si="4"/>
        <v>0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6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8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8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8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8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8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8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8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8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8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8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8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8"/>
      <c r="G46" s="82">
        <v>49.84</v>
      </c>
      <c r="H46" s="78">
        <f t="shared" si="0"/>
        <v>49.84</v>
      </c>
      <c r="I46" s="79">
        <f t="shared" si="1"/>
        <v>7952.64</v>
      </c>
      <c r="J46" s="79">
        <f t="shared" si="2"/>
        <v>0</v>
      </c>
      <c r="K46" s="79">
        <f t="shared" si="3"/>
        <v>2607.63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8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8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8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8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8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8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8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8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8"/>
      <c r="G55" s="82">
        <v>4.28</v>
      </c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0</v>
      </c>
      <c r="K55" s="79">
        <f aca="true" t="shared" si="7" ref="K55:K81">D55*G55</f>
        <v>149.8856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8"/>
      <c r="G56" s="82">
        <v>26.8</v>
      </c>
      <c r="H56" s="78">
        <f t="shared" si="0"/>
        <v>26.8</v>
      </c>
      <c r="I56" s="79">
        <f t="shared" si="5"/>
        <v>5093.033399999999</v>
      </c>
      <c r="J56" s="79">
        <f t="shared" si="6"/>
        <v>0</v>
      </c>
      <c r="K56" s="79">
        <f t="shared" si="7"/>
        <v>2542.248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8"/>
      <c r="G57" s="82"/>
      <c r="H57" s="78">
        <f t="shared" si="0"/>
        <v>0</v>
      </c>
      <c r="I57" s="79">
        <f t="shared" si="5"/>
        <v>11803.392</v>
      </c>
      <c r="J57" s="79">
        <f t="shared" si="6"/>
        <v>0</v>
      </c>
      <c r="K57" s="79">
        <f t="shared" si="7"/>
        <v>0</v>
      </c>
      <c r="L57" s="79">
        <f>K57+J57</f>
        <v>0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8"/>
      <c r="G58" s="82">
        <v>3.93</v>
      </c>
      <c r="H58" s="78">
        <f t="shared" si="0"/>
        <v>3.93</v>
      </c>
      <c r="I58" s="79">
        <f t="shared" si="5"/>
        <v>13393.5992</v>
      </c>
      <c r="J58" s="79">
        <f t="shared" si="6"/>
        <v>0</v>
      </c>
      <c r="K58" s="79">
        <f t="shared" si="7"/>
        <v>10786.238700000002</v>
      </c>
      <c r="L58" s="79">
        <f>K58+J58</f>
        <v>10786.238700000002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8"/>
      <c r="G59" s="82">
        <v>13.68</v>
      </c>
      <c r="H59" s="78">
        <f t="shared" si="0"/>
        <v>13.68</v>
      </c>
      <c r="I59" s="79">
        <f t="shared" si="5"/>
        <v>3504.2400000000002</v>
      </c>
      <c r="J59" s="79">
        <f t="shared" si="6"/>
        <v>0</v>
      </c>
      <c r="K59" s="79">
        <f t="shared" si="7"/>
        <v>1331.6112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8"/>
      <c r="G60" s="82"/>
      <c r="H60" s="78">
        <f t="shared" si="0"/>
        <v>0</v>
      </c>
      <c r="I60" s="79">
        <f t="shared" si="5"/>
        <v>4232.256</v>
      </c>
      <c r="J60" s="79">
        <f t="shared" si="6"/>
        <v>0</v>
      </c>
      <c r="K60" s="79">
        <f t="shared" si="7"/>
        <v>0</v>
      </c>
      <c r="L60" s="79">
        <f>K60+J60</f>
        <v>0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8"/>
      <c r="G61" s="82"/>
      <c r="H61" s="78">
        <f t="shared" si="0"/>
        <v>0</v>
      </c>
      <c r="I61" s="79">
        <f t="shared" si="5"/>
        <v>18210.432</v>
      </c>
      <c r="J61" s="79">
        <f t="shared" si="6"/>
        <v>0</v>
      </c>
      <c r="K61" s="79">
        <f t="shared" si="7"/>
        <v>0</v>
      </c>
      <c r="L61" s="79">
        <f aca="true" t="shared" si="8" ref="L61:L81">K61+J61</f>
        <v>0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8"/>
      <c r="G62" s="82"/>
      <c r="H62" s="78">
        <f t="shared" si="0"/>
        <v>0</v>
      </c>
      <c r="I62" s="79">
        <f t="shared" si="5"/>
        <v>11938</v>
      </c>
      <c r="J62" s="79">
        <f t="shared" si="6"/>
        <v>0</v>
      </c>
      <c r="K62" s="79">
        <f t="shared" si="7"/>
        <v>0</v>
      </c>
      <c r="L62" s="79">
        <f t="shared" si="8"/>
        <v>0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8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8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8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8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8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8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8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8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8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8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8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8"/>
      <c r="G74" s="82"/>
      <c r="H74" s="78">
        <f t="shared" si="0"/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8"/>
      <c r="G75" s="82"/>
      <c r="H75" s="78">
        <f aca="true" t="shared" si="9" ref="H75:H138">G75+F75</f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8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8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8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8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8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8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8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aca="true" t="shared" si="13" ref="L82:L124">K82+J82</f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8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13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8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13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8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13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8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13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8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13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8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13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8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13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8"/>
      <c r="G90" s="82">
        <v>3.22</v>
      </c>
      <c r="H90" s="78">
        <f t="shared" si="9"/>
        <v>3.22</v>
      </c>
      <c r="I90" s="79">
        <f t="shared" si="10"/>
        <v>156.89</v>
      </c>
      <c r="J90" s="79">
        <f t="shared" si="11"/>
        <v>0</v>
      </c>
      <c r="K90" s="79">
        <f t="shared" si="12"/>
        <v>112.77000000000001</v>
      </c>
      <c r="L90" s="79">
        <f t="shared" si="13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8"/>
      <c r="G91" s="82">
        <v>2.83</v>
      </c>
      <c r="H91" s="78">
        <f t="shared" si="9"/>
        <v>2.83</v>
      </c>
      <c r="I91" s="79">
        <f t="shared" si="10"/>
        <v>9660.960000000001</v>
      </c>
      <c r="J91" s="79">
        <f t="shared" si="11"/>
        <v>0</v>
      </c>
      <c r="K91" s="79">
        <f t="shared" si="12"/>
        <v>7767.1900000000005</v>
      </c>
      <c r="L91" s="79">
        <f t="shared" si="13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8"/>
      <c r="G92" s="82">
        <v>16.08</v>
      </c>
      <c r="H92" s="78">
        <f t="shared" si="9"/>
        <v>16.08</v>
      </c>
      <c r="I92" s="79">
        <f t="shared" si="10"/>
        <v>1859.26</v>
      </c>
      <c r="J92" s="79">
        <f t="shared" si="11"/>
        <v>0</v>
      </c>
      <c r="K92" s="79">
        <f t="shared" si="12"/>
        <v>1525.35</v>
      </c>
      <c r="L92" s="79">
        <f t="shared" si="13"/>
        <v>1525.35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8"/>
      <c r="G93" s="82"/>
      <c r="H93" s="78">
        <f t="shared" si="9"/>
        <v>0</v>
      </c>
      <c r="I93" s="79">
        <f t="shared" si="10"/>
        <v>6906.24</v>
      </c>
      <c r="J93" s="79">
        <f t="shared" si="11"/>
        <v>0</v>
      </c>
      <c r="K93" s="79">
        <f t="shared" si="12"/>
        <v>0</v>
      </c>
      <c r="L93" s="79">
        <f t="shared" si="13"/>
        <v>0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8"/>
      <c r="G94" s="82">
        <v>4.18</v>
      </c>
      <c r="H94" s="78">
        <f t="shared" si="9"/>
        <v>4.18</v>
      </c>
      <c r="I94" s="79">
        <f t="shared" si="10"/>
        <v>730.05</v>
      </c>
      <c r="J94" s="79">
        <f t="shared" si="11"/>
        <v>0</v>
      </c>
      <c r="K94" s="79">
        <f t="shared" si="12"/>
        <v>406.89</v>
      </c>
      <c r="L94" s="79">
        <f t="shared" si="13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8"/>
      <c r="G95" s="82"/>
      <c r="H95" s="78">
        <f t="shared" si="9"/>
        <v>0</v>
      </c>
      <c r="I95" s="79">
        <f t="shared" si="10"/>
        <v>2026.08</v>
      </c>
      <c r="J95" s="79">
        <f t="shared" si="11"/>
        <v>0</v>
      </c>
      <c r="K95" s="79">
        <f t="shared" si="12"/>
        <v>0</v>
      </c>
      <c r="L95" s="79">
        <f t="shared" si="13"/>
        <v>0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8"/>
      <c r="G96" s="82"/>
      <c r="H96" s="78">
        <f t="shared" si="9"/>
        <v>0</v>
      </c>
      <c r="I96" s="79">
        <f t="shared" si="10"/>
        <v>8717.76</v>
      </c>
      <c r="J96" s="79">
        <f t="shared" si="11"/>
        <v>0</v>
      </c>
      <c r="K96" s="79">
        <f t="shared" si="12"/>
        <v>0</v>
      </c>
      <c r="L96" s="79">
        <f t="shared" si="13"/>
        <v>0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8"/>
      <c r="G97" s="82"/>
      <c r="H97" s="78">
        <f t="shared" si="9"/>
        <v>0</v>
      </c>
      <c r="I97" s="79">
        <f t="shared" si="10"/>
        <v>3581.4</v>
      </c>
      <c r="J97" s="79">
        <f t="shared" si="11"/>
        <v>0</v>
      </c>
      <c r="K97" s="79">
        <f t="shared" si="12"/>
        <v>0</v>
      </c>
      <c r="L97" s="79">
        <f t="shared" si="13"/>
        <v>0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8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13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8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13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8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13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8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13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8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13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8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13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8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13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8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13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8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13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8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13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8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13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8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13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8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13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8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13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8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13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8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13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8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13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8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13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8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13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8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13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8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13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8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13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8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13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8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13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8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13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8"/>
      <c r="G123" s="82"/>
      <c r="H123" s="78">
        <f t="shared" si="9"/>
        <v>0</v>
      </c>
      <c r="I123" s="79">
        <f aca="true" t="shared" si="14" ref="I123:I139">E123*D123</f>
        <v>156.88960000000003</v>
      </c>
      <c r="J123" s="79">
        <f aca="true" t="shared" si="15" ref="J123:J139">F123*D123</f>
        <v>0</v>
      </c>
      <c r="K123" s="79">
        <f aca="true" t="shared" si="16" ref="K123:K139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8"/>
      <c r="G124" s="82"/>
      <c r="H124" s="78">
        <f t="shared" si="9"/>
        <v>0</v>
      </c>
      <c r="I124" s="79">
        <f t="shared" si="14"/>
        <v>2124.864</v>
      </c>
      <c r="J124" s="79">
        <f t="shared" si="15"/>
        <v>0</v>
      </c>
      <c r="K124" s="79">
        <f t="shared" si="16"/>
        <v>0</v>
      </c>
      <c r="L124" s="79">
        <f t="shared" si="13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8"/>
      <c r="G125" s="82"/>
      <c r="H125" s="78">
        <f t="shared" si="9"/>
        <v>0</v>
      </c>
      <c r="I125" s="79">
        <f t="shared" si="14"/>
        <v>4394.88</v>
      </c>
      <c r="J125" s="79">
        <f t="shared" si="15"/>
        <v>0</v>
      </c>
      <c r="K125" s="79">
        <f t="shared" si="16"/>
        <v>0</v>
      </c>
      <c r="L125" s="79">
        <f aca="true" t="shared" si="17" ref="L125:L146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8"/>
      <c r="G126" s="82"/>
      <c r="H126" s="78">
        <f t="shared" si="9"/>
        <v>0</v>
      </c>
      <c r="I126" s="79">
        <f t="shared" si="14"/>
        <v>7465.284800000001</v>
      </c>
      <c r="J126" s="79">
        <f t="shared" si="15"/>
        <v>0</v>
      </c>
      <c r="K126" s="79">
        <f t="shared" si="16"/>
        <v>0</v>
      </c>
      <c r="L126" s="79">
        <f t="shared" si="17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8"/>
      <c r="G127" s="82"/>
      <c r="H127" s="78">
        <f t="shared" si="9"/>
        <v>0</v>
      </c>
      <c r="I127" s="79">
        <f t="shared" si="14"/>
        <v>1575.8400000000001</v>
      </c>
      <c r="J127" s="79">
        <f t="shared" si="15"/>
        <v>0</v>
      </c>
      <c r="K127" s="79">
        <f t="shared" si="16"/>
        <v>0</v>
      </c>
      <c r="L127" s="79">
        <f t="shared" si="17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8"/>
      <c r="G128" s="82"/>
      <c r="H128" s="78">
        <f t="shared" si="9"/>
        <v>0</v>
      </c>
      <c r="I128" s="79">
        <f t="shared" si="14"/>
        <v>6780.48</v>
      </c>
      <c r="J128" s="79">
        <f t="shared" si="15"/>
        <v>0</v>
      </c>
      <c r="K128" s="79">
        <f t="shared" si="16"/>
        <v>0</v>
      </c>
      <c r="L128" s="79">
        <f t="shared" si="17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8"/>
      <c r="G129" s="82"/>
      <c r="H129" s="78">
        <f t="shared" si="9"/>
        <v>0</v>
      </c>
      <c r="I129" s="79">
        <f t="shared" si="14"/>
        <v>5969</v>
      </c>
      <c r="J129" s="79">
        <f t="shared" si="15"/>
        <v>0</v>
      </c>
      <c r="K129" s="79">
        <f t="shared" si="16"/>
        <v>0</v>
      </c>
      <c r="L129" s="79">
        <f t="shared" si="17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8"/>
      <c r="G130" s="82"/>
      <c r="H130" s="78">
        <f t="shared" si="9"/>
        <v>0</v>
      </c>
      <c r="I130" s="79">
        <f t="shared" si="14"/>
        <v>2318</v>
      </c>
      <c r="J130" s="79">
        <f t="shared" si="15"/>
        <v>0</v>
      </c>
      <c r="K130" s="79">
        <f t="shared" si="16"/>
        <v>0</v>
      </c>
      <c r="L130" s="79">
        <f t="shared" si="17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8"/>
      <c r="G131" s="82"/>
      <c r="H131" s="78">
        <f t="shared" si="9"/>
        <v>0</v>
      </c>
      <c r="I131" s="79">
        <f t="shared" si="14"/>
        <v>3825</v>
      </c>
      <c r="J131" s="79">
        <f t="shared" si="15"/>
        <v>0</v>
      </c>
      <c r="K131" s="79">
        <f t="shared" si="16"/>
        <v>0</v>
      </c>
      <c r="L131" s="79">
        <f t="shared" si="17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8"/>
      <c r="G132" s="82"/>
      <c r="H132" s="78">
        <f t="shared" si="9"/>
        <v>0</v>
      </c>
      <c r="I132" s="79">
        <f t="shared" si="14"/>
        <v>1183.8</v>
      </c>
      <c r="J132" s="79">
        <f t="shared" si="15"/>
        <v>0</v>
      </c>
      <c r="K132" s="79">
        <f t="shared" si="16"/>
        <v>0</v>
      </c>
      <c r="L132" s="79">
        <f t="shared" si="17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8"/>
      <c r="G133" s="82"/>
      <c r="H133" s="78">
        <f t="shared" si="9"/>
        <v>0</v>
      </c>
      <c r="I133" s="79">
        <f t="shared" si="14"/>
        <v>605.4000000000001</v>
      </c>
      <c r="J133" s="79">
        <f t="shared" si="15"/>
        <v>0</v>
      </c>
      <c r="K133" s="79">
        <f t="shared" si="16"/>
        <v>0</v>
      </c>
      <c r="L133" s="79">
        <f t="shared" si="17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8"/>
      <c r="G134" s="82"/>
      <c r="H134" s="78">
        <f t="shared" si="9"/>
        <v>0</v>
      </c>
      <c r="I134" s="79">
        <f t="shared" si="14"/>
        <v>2015.2</v>
      </c>
      <c r="J134" s="79">
        <f t="shared" si="15"/>
        <v>0</v>
      </c>
      <c r="K134" s="79">
        <f t="shared" si="16"/>
        <v>0</v>
      </c>
      <c r="L134" s="79">
        <f t="shared" si="17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8"/>
      <c r="G135" s="82"/>
      <c r="H135" s="78">
        <f t="shared" si="9"/>
        <v>0</v>
      </c>
      <c r="I135" s="79">
        <f t="shared" si="14"/>
        <v>105</v>
      </c>
      <c r="J135" s="79">
        <f t="shared" si="15"/>
        <v>0</v>
      </c>
      <c r="K135" s="79">
        <f t="shared" si="16"/>
        <v>0</v>
      </c>
      <c r="L135" s="79">
        <f t="shared" si="17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8"/>
      <c r="G136" s="82"/>
      <c r="H136" s="78">
        <f t="shared" si="9"/>
        <v>0</v>
      </c>
      <c r="I136" s="79">
        <f t="shared" si="14"/>
        <v>1374</v>
      </c>
      <c r="J136" s="79">
        <f t="shared" si="15"/>
        <v>0</v>
      </c>
      <c r="K136" s="79">
        <f t="shared" si="16"/>
        <v>0</v>
      </c>
      <c r="L136" s="79">
        <f t="shared" si="17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8"/>
      <c r="G137" s="82"/>
      <c r="H137" s="78">
        <f t="shared" si="9"/>
        <v>0</v>
      </c>
      <c r="I137" s="79">
        <f t="shared" si="14"/>
        <v>755.1</v>
      </c>
      <c r="J137" s="79">
        <f t="shared" si="15"/>
        <v>0</v>
      </c>
      <c r="K137" s="79">
        <f t="shared" si="16"/>
        <v>0</v>
      </c>
      <c r="L137" s="79">
        <f t="shared" si="17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8"/>
      <c r="G138" s="82"/>
      <c r="H138" s="78">
        <f t="shared" si="9"/>
        <v>0</v>
      </c>
      <c r="I138" s="79">
        <f t="shared" si="14"/>
        <v>1348</v>
      </c>
      <c r="J138" s="79">
        <f t="shared" si="15"/>
        <v>0</v>
      </c>
      <c r="K138" s="79">
        <f t="shared" si="16"/>
        <v>0</v>
      </c>
      <c r="L138" s="79">
        <f t="shared" si="17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8"/>
      <c r="G139" s="82"/>
      <c r="H139" s="78">
        <f aca="true" t="shared" si="18" ref="H139:H179">G139+F139</f>
        <v>0</v>
      </c>
      <c r="I139" s="79">
        <f t="shared" si="14"/>
        <v>832.44</v>
      </c>
      <c r="J139" s="79">
        <f t="shared" si="15"/>
        <v>0</v>
      </c>
      <c r="K139" s="79">
        <f t="shared" si="16"/>
        <v>0</v>
      </c>
      <c r="L139" s="79">
        <f t="shared" si="17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8"/>
      <c r="G140" s="82"/>
      <c r="H140" s="78">
        <f t="shared" si="18"/>
        <v>0</v>
      </c>
      <c r="I140" s="79">
        <f aca="true" t="shared" si="19" ref="I140:I146">E140*D140</f>
        <v>360.12</v>
      </c>
      <c r="J140" s="79">
        <f aca="true" t="shared" si="20" ref="J140:J146">F140*D140</f>
        <v>0</v>
      </c>
      <c r="K140" s="79">
        <f aca="true" t="shared" si="21" ref="K140:K146">D140*G140</f>
        <v>0</v>
      </c>
      <c r="L140" s="79">
        <f t="shared" si="17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8"/>
      <c r="G141" s="82"/>
      <c r="H141" s="78">
        <f t="shared" si="18"/>
        <v>0</v>
      </c>
      <c r="I141" s="79">
        <f t="shared" si="19"/>
        <v>379.68</v>
      </c>
      <c r="J141" s="79">
        <f t="shared" si="20"/>
        <v>0</v>
      </c>
      <c r="K141" s="79">
        <f t="shared" si="21"/>
        <v>0</v>
      </c>
      <c r="L141" s="79">
        <f t="shared" si="17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8"/>
      <c r="G142" s="82"/>
      <c r="H142" s="78">
        <f t="shared" si="18"/>
        <v>0</v>
      </c>
      <c r="I142" s="79">
        <f t="shared" si="19"/>
        <v>403.52</v>
      </c>
      <c r="J142" s="79">
        <f t="shared" si="20"/>
        <v>0</v>
      </c>
      <c r="K142" s="79">
        <f t="shared" si="21"/>
        <v>0</v>
      </c>
      <c r="L142" s="79">
        <f t="shared" si="17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8"/>
      <c r="G143" s="82"/>
      <c r="H143" s="78">
        <f t="shared" si="18"/>
        <v>0</v>
      </c>
      <c r="I143" s="79">
        <f t="shared" si="19"/>
        <v>536.88</v>
      </c>
      <c r="J143" s="79">
        <f t="shared" si="20"/>
        <v>0</v>
      </c>
      <c r="K143" s="79">
        <f t="shared" si="21"/>
        <v>0</v>
      </c>
      <c r="L143" s="79">
        <f t="shared" si="17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8"/>
      <c r="G144" s="82"/>
      <c r="H144" s="78">
        <f t="shared" si="18"/>
        <v>0</v>
      </c>
      <c r="I144" s="79">
        <f t="shared" si="19"/>
        <v>1247.16</v>
      </c>
      <c r="J144" s="79">
        <f t="shared" si="20"/>
        <v>0</v>
      </c>
      <c r="K144" s="79">
        <f t="shared" si="21"/>
        <v>0</v>
      </c>
      <c r="L144" s="79">
        <f t="shared" si="17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8"/>
      <c r="G145" s="82"/>
      <c r="H145" s="78">
        <f t="shared" si="18"/>
        <v>0</v>
      </c>
      <c r="I145" s="79">
        <f t="shared" si="19"/>
        <v>1661.6</v>
      </c>
      <c r="J145" s="79">
        <f t="shared" si="20"/>
        <v>0</v>
      </c>
      <c r="K145" s="79">
        <f t="shared" si="21"/>
        <v>0</v>
      </c>
      <c r="L145" s="79">
        <f t="shared" si="17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8"/>
      <c r="G146" s="82"/>
      <c r="H146" s="78">
        <f t="shared" si="18"/>
        <v>0</v>
      </c>
      <c r="I146" s="79">
        <f t="shared" si="19"/>
        <v>175.04</v>
      </c>
      <c r="J146" s="79">
        <f t="shared" si="20"/>
        <v>0</v>
      </c>
      <c r="K146" s="79">
        <f t="shared" si="21"/>
        <v>0</v>
      </c>
      <c r="L146" s="79">
        <f t="shared" si="17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8"/>
      <c r="G147" s="82"/>
      <c r="H147" s="78">
        <f t="shared" si="18"/>
        <v>0</v>
      </c>
      <c r="I147" s="79">
        <f aca="true" t="shared" si="22" ref="I147:I179">ROUNDUP((E147*D147),2)</f>
        <v>0</v>
      </c>
      <c r="J147" s="79">
        <f aca="true" t="shared" si="23" ref="J147:J179">ROUNDUP((F147*D147),2)</f>
        <v>0</v>
      </c>
      <c r="K147" s="79">
        <f aca="true" t="shared" si="24" ref="K147:K179">ROUNDUP((D147*G147),2)</f>
        <v>0</v>
      </c>
      <c r="L147" s="79">
        <f aca="true" t="shared" si="25" ref="L147:L179">K147+J147</f>
        <v>0</v>
      </c>
    </row>
    <row r="148" spans="1:12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8"/>
      <c r="G148" s="82"/>
      <c r="H148" s="78">
        <f t="shared" si="18"/>
        <v>0</v>
      </c>
      <c r="I148" s="79">
        <f t="shared" si="22"/>
        <v>6835.5</v>
      </c>
      <c r="J148" s="79">
        <f t="shared" si="23"/>
        <v>0</v>
      </c>
      <c r="K148" s="79">
        <f t="shared" si="24"/>
        <v>0</v>
      </c>
      <c r="L148" s="79">
        <f t="shared" si="25"/>
        <v>0</v>
      </c>
    </row>
    <row r="149" spans="1:12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8"/>
      <c r="G149" s="82"/>
      <c r="H149" s="78">
        <f t="shared" si="18"/>
        <v>0</v>
      </c>
      <c r="I149" s="79">
        <f t="shared" si="22"/>
        <v>42225.6</v>
      </c>
      <c r="J149" s="79">
        <f t="shared" si="23"/>
        <v>0</v>
      </c>
      <c r="K149" s="79">
        <f t="shared" si="24"/>
        <v>0</v>
      </c>
      <c r="L149" s="79">
        <f t="shared" si="25"/>
        <v>0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8"/>
      <c r="G150" s="82"/>
      <c r="H150" s="78">
        <f t="shared" si="18"/>
        <v>0</v>
      </c>
      <c r="I150" s="79">
        <f t="shared" si="22"/>
        <v>295032</v>
      </c>
      <c r="J150" s="79">
        <f t="shared" si="23"/>
        <v>0</v>
      </c>
      <c r="K150" s="79">
        <f t="shared" si="24"/>
        <v>0</v>
      </c>
      <c r="L150" s="79">
        <f t="shared" si="25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8"/>
      <c r="G151" s="82"/>
      <c r="H151" s="78">
        <f t="shared" si="18"/>
        <v>0</v>
      </c>
      <c r="I151" s="79">
        <f t="shared" si="22"/>
        <v>743128</v>
      </c>
      <c r="J151" s="79">
        <f t="shared" si="23"/>
        <v>0</v>
      </c>
      <c r="K151" s="79">
        <f t="shared" si="24"/>
        <v>0</v>
      </c>
      <c r="L151" s="79">
        <f t="shared" si="25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8"/>
      <c r="G152" s="82"/>
      <c r="H152" s="78">
        <f t="shared" si="18"/>
        <v>0</v>
      </c>
      <c r="I152" s="79">
        <f t="shared" si="22"/>
        <v>4610.14</v>
      </c>
      <c r="J152" s="79">
        <f t="shared" si="23"/>
        <v>0</v>
      </c>
      <c r="K152" s="79">
        <f t="shared" si="24"/>
        <v>0</v>
      </c>
      <c r="L152" s="79">
        <f t="shared" si="25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8"/>
      <c r="G153" s="82"/>
      <c r="H153" s="78">
        <f t="shared" si="18"/>
        <v>0</v>
      </c>
      <c r="I153" s="79">
        <f t="shared" si="22"/>
        <v>0</v>
      </c>
      <c r="J153" s="79">
        <f t="shared" si="23"/>
        <v>0</v>
      </c>
      <c r="K153" s="79">
        <f t="shared" si="24"/>
        <v>0</v>
      </c>
      <c r="L153" s="79">
        <f t="shared" si="25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8"/>
      <c r="G154" s="82"/>
      <c r="H154" s="78">
        <f t="shared" si="18"/>
        <v>0</v>
      </c>
      <c r="I154" s="79">
        <f t="shared" si="22"/>
        <v>654</v>
      </c>
      <c r="J154" s="79">
        <f t="shared" si="23"/>
        <v>0</v>
      </c>
      <c r="K154" s="79">
        <f t="shared" si="24"/>
        <v>0</v>
      </c>
      <c r="L154" s="79">
        <f t="shared" si="25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8"/>
      <c r="G155" s="82"/>
      <c r="H155" s="78">
        <f t="shared" si="18"/>
        <v>0</v>
      </c>
      <c r="I155" s="79">
        <f t="shared" si="22"/>
        <v>3696</v>
      </c>
      <c r="J155" s="79">
        <f t="shared" si="23"/>
        <v>0</v>
      </c>
      <c r="K155" s="79">
        <f t="shared" si="24"/>
        <v>0</v>
      </c>
      <c r="L155" s="79">
        <f t="shared" si="25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8"/>
      <c r="G156" s="82"/>
      <c r="H156" s="78">
        <f t="shared" si="18"/>
        <v>0</v>
      </c>
      <c r="I156" s="79">
        <f t="shared" si="22"/>
        <v>6245</v>
      </c>
      <c r="J156" s="79">
        <f t="shared" si="23"/>
        <v>0</v>
      </c>
      <c r="K156" s="79">
        <f t="shared" si="24"/>
        <v>0</v>
      </c>
      <c r="L156" s="79">
        <f t="shared" si="25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8"/>
      <c r="G157" s="82"/>
      <c r="H157" s="78">
        <f t="shared" si="18"/>
        <v>0</v>
      </c>
      <c r="I157" s="79">
        <f t="shared" si="22"/>
        <v>12805</v>
      </c>
      <c r="J157" s="79">
        <f t="shared" si="23"/>
        <v>0</v>
      </c>
      <c r="K157" s="79">
        <f t="shared" si="24"/>
        <v>0</v>
      </c>
      <c r="L157" s="79">
        <f t="shared" si="25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8"/>
      <c r="G158" s="82"/>
      <c r="H158" s="78">
        <f t="shared" si="18"/>
        <v>0</v>
      </c>
      <c r="I158" s="79">
        <f t="shared" si="22"/>
        <v>45120</v>
      </c>
      <c r="J158" s="79">
        <f t="shared" si="23"/>
        <v>0</v>
      </c>
      <c r="K158" s="79">
        <f t="shared" si="24"/>
        <v>0</v>
      </c>
      <c r="L158" s="79">
        <f t="shared" si="25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8"/>
      <c r="G159" s="82"/>
      <c r="H159" s="78">
        <f t="shared" si="18"/>
        <v>0</v>
      </c>
      <c r="I159" s="79">
        <f t="shared" si="22"/>
        <v>5616</v>
      </c>
      <c r="J159" s="79">
        <f t="shared" si="23"/>
        <v>0</v>
      </c>
      <c r="K159" s="79">
        <f t="shared" si="24"/>
        <v>0</v>
      </c>
      <c r="L159" s="79">
        <f t="shared" si="25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8"/>
      <c r="G160" s="82"/>
      <c r="H160" s="78">
        <f t="shared" si="18"/>
        <v>0</v>
      </c>
      <c r="I160" s="79">
        <f t="shared" si="22"/>
        <v>1119.2</v>
      </c>
      <c r="J160" s="79">
        <f t="shared" si="23"/>
        <v>0</v>
      </c>
      <c r="K160" s="79">
        <f t="shared" si="24"/>
        <v>0</v>
      </c>
      <c r="L160" s="79">
        <f t="shared" si="25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8"/>
      <c r="G161" s="82"/>
      <c r="H161" s="78">
        <f t="shared" si="18"/>
        <v>0</v>
      </c>
      <c r="I161" s="79">
        <f t="shared" si="22"/>
        <v>5667.2</v>
      </c>
      <c r="J161" s="79">
        <f t="shared" si="23"/>
        <v>0</v>
      </c>
      <c r="K161" s="79">
        <f t="shared" si="24"/>
        <v>0</v>
      </c>
      <c r="L161" s="79">
        <f t="shared" si="25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8"/>
      <c r="G162" s="82"/>
      <c r="H162" s="78">
        <f t="shared" si="18"/>
        <v>0</v>
      </c>
      <c r="I162" s="79">
        <f t="shared" si="22"/>
        <v>52529.76</v>
      </c>
      <c r="J162" s="79">
        <f t="shared" si="23"/>
        <v>0</v>
      </c>
      <c r="K162" s="79">
        <f t="shared" si="24"/>
        <v>0</v>
      </c>
      <c r="L162" s="79">
        <f t="shared" si="25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8"/>
      <c r="G163" s="82"/>
      <c r="H163" s="78">
        <f t="shared" si="18"/>
        <v>0</v>
      </c>
      <c r="I163" s="79">
        <f t="shared" si="22"/>
        <v>13774.46</v>
      </c>
      <c r="J163" s="79">
        <f t="shared" si="23"/>
        <v>0</v>
      </c>
      <c r="K163" s="79">
        <f t="shared" si="24"/>
        <v>0</v>
      </c>
      <c r="L163" s="79">
        <f t="shared" si="25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8"/>
      <c r="G164" s="82"/>
      <c r="H164" s="78">
        <f t="shared" si="18"/>
        <v>0</v>
      </c>
      <c r="I164" s="79">
        <f t="shared" si="22"/>
        <v>24773.5</v>
      </c>
      <c r="J164" s="79">
        <f t="shared" si="23"/>
        <v>0</v>
      </c>
      <c r="K164" s="79">
        <f t="shared" si="24"/>
        <v>0</v>
      </c>
      <c r="L164" s="79">
        <f t="shared" si="25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8"/>
      <c r="G165" s="82"/>
      <c r="H165" s="78">
        <f t="shared" si="18"/>
        <v>0</v>
      </c>
      <c r="I165" s="79">
        <f t="shared" si="22"/>
        <v>1496.04</v>
      </c>
      <c r="J165" s="79">
        <f t="shared" si="23"/>
        <v>0</v>
      </c>
      <c r="K165" s="79">
        <f t="shared" si="24"/>
        <v>0</v>
      </c>
      <c r="L165" s="79">
        <f t="shared" si="25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8"/>
      <c r="G166" s="82"/>
      <c r="H166" s="78">
        <f t="shared" si="18"/>
        <v>0</v>
      </c>
      <c r="I166" s="79">
        <f t="shared" si="22"/>
        <v>138.74</v>
      </c>
      <c r="J166" s="79">
        <f t="shared" si="23"/>
        <v>0</v>
      </c>
      <c r="K166" s="79">
        <f t="shared" si="24"/>
        <v>0</v>
      </c>
      <c r="L166" s="79">
        <f t="shared" si="25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8"/>
      <c r="G167" s="82"/>
      <c r="H167" s="78">
        <f t="shared" si="18"/>
        <v>0</v>
      </c>
      <c r="I167" s="79">
        <f t="shared" si="22"/>
        <v>768.32</v>
      </c>
      <c r="J167" s="79">
        <f t="shared" si="23"/>
        <v>0</v>
      </c>
      <c r="K167" s="79">
        <f t="shared" si="24"/>
        <v>0</v>
      </c>
      <c r="L167" s="79">
        <f t="shared" si="25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8"/>
      <c r="G168" s="82"/>
      <c r="H168" s="78">
        <f t="shared" si="18"/>
        <v>0</v>
      </c>
      <c r="I168" s="79">
        <f t="shared" si="22"/>
        <v>117.32</v>
      </c>
      <c r="J168" s="79">
        <f t="shared" si="23"/>
        <v>0</v>
      </c>
      <c r="K168" s="79">
        <f t="shared" si="24"/>
        <v>0</v>
      </c>
      <c r="L168" s="79">
        <f t="shared" si="25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8"/>
      <c r="G169" s="82"/>
      <c r="H169" s="78">
        <f t="shared" si="18"/>
        <v>0</v>
      </c>
      <c r="I169" s="79">
        <f t="shared" si="22"/>
        <v>199.08</v>
      </c>
      <c r="J169" s="79">
        <f t="shared" si="23"/>
        <v>0</v>
      </c>
      <c r="K169" s="79">
        <f t="shared" si="24"/>
        <v>0</v>
      </c>
      <c r="L169" s="79">
        <f t="shared" si="25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8"/>
      <c r="G170" s="82"/>
      <c r="H170" s="78">
        <f t="shared" si="18"/>
        <v>0</v>
      </c>
      <c r="I170" s="79">
        <f t="shared" si="22"/>
        <v>203.83</v>
      </c>
      <c r="J170" s="79">
        <f t="shared" si="23"/>
        <v>0</v>
      </c>
      <c r="K170" s="79">
        <f t="shared" si="24"/>
        <v>0</v>
      </c>
      <c r="L170" s="79">
        <f t="shared" si="25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8"/>
      <c r="G171" s="82"/>
      <c r="H171" s="78">
        <f t="shared" si="18"/>
        <v>0</v>
      </c>
      <c r="I171" s="79">
        <f t="shared" si="22"/>
        <v>2064.79</v>
      </c>
      <c r="J171" s="79">
        <f t="shared" si="23"/>
        <v>0</v>
      </c>
      <c r="K171" s="79">
        <f t="shared" si="24"/>
        <v>0</v>
      </c>
      <c r="L171" s="79">
        <f t="shared" si="25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8"/>
      <c r="G172" s="82"/>
      <c r="H172" s="78">
        <f t="shared" si="18"/>
        <v>0</v>
      </c>
      <c r="I172" s="79">
        <f t="shared" si="22"/>
        <v>135.36</v>
      </c>
      <c r="J172" s="79">
        <f t="shared" si="23"/>
        <v>0</v>
      </c>
      <c r="K172" s="79">
        <f t="shared" si="24"/>
        <v>0</v>
      </c>
      <c r="L172" s="79">
        <f t="shared" si="25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8"/>
      <c r="G173" s="82"/>
      <c r="H173" s="78">
        <f t="shared" si="18"/>
        <v>0</v>
      </c>
      <c r="I173" s="79">
        <f t="shared" si="22"/>
        <v>8058.74</v>
      </c>
      <c r="J173" s="79">
        <f t="shared" si="23"/>
        <v>0</v>
      </c>
      <c r="K173" s="79">
        <f t="shared" si="24"/>
        <v>0</v>
      </c>
      <c r="L173" s="79">
        <f t="shared" si="25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8"/>
      <c r="G174" s="82"/>
      <c r="H174" s="78">
        <f t="shared" si="18"/>
        <v>0</v>
      </c>
      <c r="I174" s="79">
        <f t="shared" si="22"/>
        <v>400.56</v>
      </c>
      <c r="J174" s="79">
        <f t="shared" si="23"/>
        <v>0</v>
      </c>
      <c r="K174" s="79">
        <f t="shared" si="24"/>
        <v>0</v>
      </c>
      <c r="L174" s="79">
        <f t="shared" si="25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8"/>
      <c r="G175" s="82"/>
      <c r="H175" s="78">
        <f t="shared" si="18"/>
        <v>0</v>
      </c>
      <c r="I175" s="79">
        <f t="shared" si="22"/>
        <v>19504.8</v>
      </c>
      <c r="J175" s="79">
        <f t="shared" si="23"/>
        <v>0</v>
      </c>
      <c r="K175" s="79">
        <f t="shared" si="24"/>
        <v>0</v>
      </c>
      <c r="L175" s="79">
        <f t="shared" si="25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8"/>
      <c r="G176" s="82"/>
      <c r="H176" s="78">
        <f t="shared" si="18"/>
        <v>0</v>
      </c>
      <c r="I176" s="79">
        <f t="shared" si="22"/>
        <v>557.68</v>
      </c>
      <c r="J176" s="79">
        <f t="shared" si="23"/>
        <v>0</v>
      </c>
      <c r="K176" s="79">
        <f t="shared" si="24"/>
        <v>0</v>
      </c>
      <c r="L176" s="79">
        <f t="shared" si="25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8"/>
      <c r="G177" s="82"/>
      <c r="H177" s="78">
        <f t="shared" si="18"/>
        <v>0</v>
      </c>
      <c r="I177" s="79">
        <f t="shared" si="22"/>
        <v>410.13</v>
      </c>
      <c r="J177" s="79">
        <f t="shared" si="23"/>
        <v>0</v>
      </c>
      <c r="K177" s="79">
        <f t="shared" si="24"/>
        <v>0</v>
      </c>
      <c r="L177" s="79">
        <f t="shared" si="25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8"/>
      <c r="G178" s="82"/>
      <c r="H178" s="78">
        <f t="shared" si="18"/>
        <v>0</v>
      </c>
      <c r="I178" s="79">
        <f t="shared" si="22"/>
        <v>0</v>
      </c>
      <c r="J178" s="79">
        <f t="shared" si="23"/>
        <v>0</v>
      </c>
      <c r="K178" s="79">
        <f t="shared" si="24"/>
        <v>0</v>
      </c>
      <c r="L178" s="79">
        <f t="shared" si="25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8"/>
        <v>0</v>
      </c>
      <c r="I179" s="79">
        <f t="shared" si="22"/>
        <v>987</v>
      </c>
      <c r="J179" s="79">
        <f t="shared" si="23"/>
        <v>0</v>
      </c>
      <c r="K179" s="79">
        <f t="shared" si="24"/>
        <v>0</v>
      </c>
      <c r="L179" s="79">
        <f t="shared" si="25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</f>
        <v>0</v>
      </c>
      <c r="K181" s="50">
        <f>SUM(K10:K180)</f>
        <v>71048.1135</v>
      </c>
      <c r="L181" s="50">
        <f>SUM(L10:L180)</f>
        <v>71048.1135</v>
      </c>
    </row>
    <row r="182" spans="1:12" s="56" customFormat="1" ht="14.25" customHeight="1">
      <c r="A182" s="122" t="s">
        <v>352</v>
      </c>
      <c r="B182" s="122"/>
      <c r="C182" s="122"/>
      <c r="D182" s="122"/>
      <c r="E182" s="122"/>
      <c r="F182" s="122"/>
      <c r="G182" s="122"/>
      <c r="H182" s="122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1" s="56" customFormat="1" ht="14.25">
      <c r="D184" s="59"/>
      <c r="E184" s="59"/>
      <c r="K184" s="60">
        <v>71048.11</v>
      </c>
    </row>
    <row r="185" spans="9:11" ht="14.25">
      <c r="I185" s="61"/>
      <c r="J185" s="61"/>
      <c r="K185" s="62"/>
    </row>
    <row r="186" ht="14.25">
      <c r="K186" s="63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35"/>
      <c r="B1" s="135"/>
      <c r="C1" s="135"/>
      <c r="D1" s="135"/>
      <c r="E1" s="135"/>
      <c r="F1" s="135"/>
      <c r="G1" s="135"/>
      <c r="H1" s="1"/>
      <c r="I1" s="136" t="s">
        <v>37</v>
      </c>
      <c r="J1" s="136"/>
      <c r="K1" s="136"/>
      <c r="L1" s="136"/>
    </row>
    <row r="2" spans="1:12" ht="15.75">
      <c r="A2" s="137" t="s">
        <v>11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5.75">
      <c r="A3" s="138" t="s">
        <v>22</v>
      </c>
      <c r="B3" s="139"/>
      <c r="C3" s="139"/>
      <c r="D3" s="139"/>
      <c r="E3" s="139"/>
      <c r="F3" s="139"/>
      <c r="G3" s="140" t="s">
        <v>38</v>
      </c>
      <c r="H3" s="140"/>
      <c r="I3" s="140"/>
      <c r="J3" s="140"/>
      <c r="K3" s="140"/>
      <c r="L3" s="140"/>
    </row>
    <row r="4" spans="1:12" ht="52.5" customHeight="1">
      <c r="A4" s="138" t="s">
        <v>24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ht="63.75" customHeight="1">
      <c r="A5" s="145" t="s">
        <v>23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ht="15.75">
      <c r="A6" s="146" t="s">
        <v>25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2" ht="15.75">
      <c r="A7" s="147" t="s">
        <v>0</v>
      </c>
      <c r="B7" s="147" t="s">
        <v>2</v>
      </c>
      <c r="C7" s="147" t="s">
        <v>1</v>
      </c>
      <c r="D7" s="147" t="s">
        <v>3</v>
      </c>
      <c r="E7" s="148" t="s">
        <v>4</v>
      </c>
      <c r="F7" s="148"/>
      <c r="G7" s="148"/>
      <c r="H7" s="148"/>
      <c r="I7" s="149" t="s">
        <v>5</v>
      </c>
      <c r="J7" s="149"/>
      <c r="K7" s="149"/>
      <c r="L7" s="149"/>
    </row>
    <row r="8" spans="1:12" ht="15.75">
      <c r="A8" s="147"/>
      <c r="B8" s="147"/>
      <c r="C8" s="147"/>
      <c r="D8" s="147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41" t="s">
        <v>18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3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44" t="s">
        <v>39</v>
      </c>
      <c r="B26" s="144"/>
      <c r="C26" s="144"/>
      <c r="D26" s="144"/>
      <c r="E26" s="144"/>
      <c r="F26" s="144"/>
      <c r="G26" s="144"/>
      <c r="H26" s="144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B30"/>
  <sheetViews>
    <sheetView view="pageBreakPreview" zoomScaleNormal="11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7109375" style="65" customWidth="1"/>
    <col min="2" max="2" width="66.57421875" style="68" customWidth="1"/>
  </cols>
  <sheetData>
    <row r="4" spans="1:2" s="66" customFormat="1" ht="15">
      <c r="A4" s="67" t="s">
        <v>42</v>
      </c>
      <c r="B4" s="67" t="s">
        <v>43</v>
      </c>
    </row>
    <row r="5" spans="1:2" ht="21.75" customHeight="1">
      <c r="A5" s="69" t="s">
        <v>44</v>
      </c>
      <c r="B5" s="70" t="s">
        <v>46</v>
      </c>
    </row>
    <row r="6" spans="1:2" ht="21.75" customHeight="1">
      <c r="A6" s="69" t="s">
        <v>45</v>
      </c>
      <c r="B6" s="70" t="s">
        <v>47</v>
      </c>
    </row>
    <row r="7" spans="1:2" ht="21.75" customHeight="1">
      <c r="A7" s="69" t="s">
        <v>49</v>
      </c>
      <c r="B7" s="70" t="s">
        <v>48</v>
      </c>
    </row>
    <row r="8" spans="1:2" ht="21.75" customHeight="1">
      <c r="A8" s="69" t="s">
        <v>50</v>
      </c>
      <c r="B8" s="70" t="s">
        <v>51</v>
      </c>
    </row>
    <row r="9" spans="1:2" ht="21.75" customHeight="1">
      <c r="A9" s="69" t="s">
        <v>50</v>
      </c>
      <c r="B9" s="70" t="s">
        <v>52</v>
      </c>
    </row>
    <row r="10" spans="1:2" ht="21.75" customHeight="1">
      <c r="A10" s="69" t="s">
        <v>53</v>
      </c>
      <c r="B10" s="70" t="s">
        <v>54</v>
      </c>
    </row>
    <row r="11" spans="1:2" ht="21.75" customHeight="1">
      <c r="A11" s="69" t="s">
        <v>55</v>
      </c>
      <c r="B11" s="70" t="s">
        <v>56</v>
      </c>
    </row>
    <row r="12" spans="1:2" ht="21.75" customHeight="1">
      <c r="A12" s="69" t="s">
        <v>57</v>
      </c>
      <c r="B12" s="70" t="s">
        <v>58</v>
      </c>
    </row>
    <row r="13" spans="1:2" ht="21.75" customHeight="1">
      <c r="A13" s="69" t="s">
        <v>57</v>
      </c>
      <c r="B13" s="70" t="s">
        <v>59</v>
      </c>
    </row>
    <row r="14" spans="1:2" ht="21.75" customHeight="1">
      <c r="A14" s="69" t="s">
        <v>60</v>
      </c>
      <c r="B14" s="70" t="s">
        <v>61</v>
      </c>
    </row>
    <row r="15" spans="1:2" ht="21.75" customHeight="1">
      <c r="A15" s="69" t="s">
        <v>62</v>
      </c>
      <c r="B15" s="70" t="s">
        <v>63</v>
      </c>
    </row>
    <row r="16" spans="1:2" ht="21.75" customHeight="1">
      <c r="A16" s="69" t="s">
        <v>64</v>
      </c>
      <c r="B16" s="70" t="s">
        <v>65</v>
      </c>
    </row>
    <row r="17" spans="1:2" ht="21.75" customHeight="1">
      <c r="A17" s="69" t="s">
        <v>57</v>
      </c>
      <c r="B17" s="70" t="s">
        <v>66</v>
      </c>
    </row>
    <row r="18" spans="1:2" ht="21.75" customHeight="1">
      <c r="A18" s="69" t="s">
        <v>57</v>
      </c>
      <c r="B18" s="70" t="s">
        <v>67</v>
      </c>
    </row>
    <row r="19" spans="1:2" ht="21.75" customHeight="1">
      <c r="A19" s="69" t="s">
        <v>60</v>
      </c>
      <c r="B19" s="70" t="s">
        <v>68</v>
      </c>
    </row>
    <row r="20" spans="1:2" ht="21.75" customHeight="1">
      <c r="A20" s="69" t="s">
        <v>60</v>
      </c>
      <c r="B20" s="70" t="s">
        <v>69</v>
      </c>
    </row>
    <row r="21" spans="1:2" ht="21.75" customHeight="1">
      <c r="A21" s="69" t="s">
        <v>57</v>
      </c>
      <c r="B21" s="70" t="s">
        <v>70</v>
      </c>
    </row>
    <row r="22" spans="1:2" ht="21.75" customHeight="1">
      <c r="A22" s="69" t="s">
        <v>60</v>
      </c>
      <c r="B22" s="70" t="s">
        <v>71</v>
      </c>
    </row>
    <row r="23" spans="1:2" ht="21.75" customHeight="1">
      <c r="A23" s="69" t="s">
        <v>72</v>
      </c>
      <c r="B23" s="70" t="s">
        <v>73</v>
      </c>
    </row>
    <row r="24" spans="1:2" ht="21.75" customHeight="1">
      <c r="A24" s="69" t="s">
        <v>72</v>
      </c>
      <c r="B24" s="70" t="s">
        <v>74</v>
      </c>
    </row>
    <row r="25" spans="1:2" ht="21.75" customHeight="1">
      <c r="A25" s="69" t="s">
        <v>75</v>
      </c>
      <c r="B25" s="70" t="s">
        <v>76</v>
      </c>
    </row>
    <row r="26" spans="1:2" ht="21.75" customHeight="1">
      <c r="A26" s="69" t="s">
        <v>75</v>
      </c>
      <c r="B26" s="70" t="s">
        <v>77</v>
      </c>
    </row>
    <row r="27" spans="1:2" ht="21.75" customHeight="1">
      <c r="A27" s="69" t="s">
        <v>75</v>
      </c>
      <c r="B27" s="70" t="s">
        <v>78</v>
      </c>
    </row>
    <row r="28" spans="1:2" ht="21.75" customHeight="1">
      <c r="A28" s="69" t="s">
        <v>79</v>
      </c>
      <c r="B28" s="70" t="s">
        <v>80</v>
      </c>
    </row>
    <row r="29" spans="1:2" ht="21.75" customHeight="1">
      <c r="A29" s="69" t="s">
        <v>81</v>
      </c>
      <c r="B29" s="70" t="s">
        <v>82</v>
      </c>
    </row>
    <row r="30" spans="1:2" ht="21.75" customHeight="1">
      <c r="A30" s="69" t="s">
        <v>81</v>
      </c>
      <c r="B30" s="70" t="s">
        <v>83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2022-09-20T18:17:57Z</cp:lastPrinted>
  <dcterms:created xsi:type="dcterms:W3CDTF">2011-07-19T23:11:14Z</dcterms:created>
  <dcterms:modified xsi:type="dcterms:W3CDTF">2022-10-04T12:53:34Z</dcterms:modified>
  <cp:category/>
  <cp:version/>
  <cp:contentType/>
  <cp:contentStatus/>
</cp:coreProperties>
</file>