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890" activeTab="0"/>
  </bookViews>
  <sheets>
    <sheet name="BM2" sheetId="1" r:id="rId1"/>
    <sheet name="BM1" sheetId="2" r:id="rId2"/>
    <sheet name="BM10" sheetId="3" state="hidden" r:id="rId3"/>
    <sheet name="Plan1" sheetId="4" state="hidden" r:id="rId4"/>
  </sheets>
  <externalReferences>
    <externalReference r:id="rId7"/>
  </externalReferences>
  <definedNames>
    <definedName name="ada" localSheetId="1">#REF!</definedName>
    <definedName name="ada" localSheetId="2">#REF!</definedName>
    <definedName name="ada" localSheetId="0">#REF!</definedName>
    <definedName name="ada">#REF!</definedName>
    <definedName name="AREA" localSheetId="1">#REF!</definedName>
    <definedName name="AREA" localSheetId="2">#REF!</definedName>
    <definedName name="AREA" localSheetId="0">#REF!</definedName>
    <definedName name="AREA">#REF!</definedName>
    <definedName name="_xlnm.Print_Area" localSheetId="1">'BM1'!$A$1:$L$50</definedName>
    <definedName name="_xlnm.Print_Area" localSheetId="2">'BM10'!$A$1:$L$26</definedName>
    <definedName name="_xlnm.Print_Area" localSheetId="0">'BM2'!$A$1:$L$50</definedName>
    <definedName name="BDI" localSheetId="1">#REF!</definedName>
    <definedName name="BDI" localSheetId="2">#REF!</definedName>
    <definedName name="BDI" localSheetId="0">#REF!</definedName>
    <definedName name="BDI">#REF!</definedName>
    <definedName name="bm_3" localSheetId="1">#REF!</definedName>
    <definedName name="bm_3" localSheetId="2">#REF!</definedName>
    <definedName name="bm_3" localSheetId="0">#REF!</definedName>
    <definedName name="bm_3">#REF!</definedName>
    <definedName name="Boleto" localSheetId="1">#REF!</definedName>
    <definedName name="Boleto" localSheetId="2">#REF!</definedName>
    <definedName name="Boleto" localSheetId="0">#REF!</definedName>
    <definedName name="Boleto">#REF!</definedName>
    <definedName name="cimento" localSheetId="1">#REF!</definedName>
    <definedName name="cimento" localSheetId="2">#REF!</definedName>
    <definedName name="cimento" localSheetId="0">#REF!</definedName>
    <definedName name="cimento">#REF!</definedName>
    <definedName name="EEEEEEEEEEEEEEEEEEEEEE" localSheetId="1">#REF!</definedName>
    <definedName name="EEEEEEEEEEEEEEEEEEEEEE" localSheetId="2">#REF!</definedName>
    <definedName name="EEEEEEEEEEEEEEEEEEEEEE" localSheetId="0">#REF!</definedName>
    <definedName name="EEEEEEEEEEEEEEEEEEEEEE">#REF!</definedName>
    <definedName name="gdada" localSheetId="1">#REF!</definedName>
    <definedName name="gdada" localSheetId="2">#REF!</definedName>
    <definedName name="gdada" localSheetId="0">#REF!</definedName>
    <definedName name="gdada">#REF!</definedName>
    <definedName name="GGGS" localSheetId="1">#REF!</definedName>
    <definedName name="GGGS" localSheetId="2">#REF!</definedName>
    <definedName name="GGGS" localSheetId="0">#REF!</definedName>
    <definedName name="GGGS">#REF!</definedName>
    <definedName name="jj" localSheetId="1">#REF!</definedName>
    <definedName name="jj" localSheetId="2">#REF!</definedName>
    <definedName name="jj" localSheetId="0">#REF!</definedName>
    <definedName name="jj">#REF!</definedName>
    <definedName name="P.1" localSheetId="1">#REF!</definedName>
    <definedName name="P.1" localSheetId="2">#REF!</definedName>
    <definedName name="P.1" localSheetId="0">#REF!</definedName>
    <definedName name="P.1">#REF!</definedName>
    <definedName name="P.10" localSheetId="1">#REF!</definedName>
    <definedName name="P.10" localSheetId="2">#REF!</definedName>
    <definedName name="P.10" localSheetId="0">#REF!</definedName>
    <definedName name="P.10">#REF!</definedName>
    <definedName name="P.11" localSheetId="1">#REF!</definedName>
    <definedName name="P.11" localSheetId="2">#REF!</definedName>
    <definedName name="P.11" localSheetId="0">#REF!</definedName>
    <definedName name="P.11">#REF!</definedName>
    <definedName name="P.12" localSheetId="1">#REF!</definedName>
    <definedName name="P.12" localSheetId="2">#REF!</definedName>
    <definedName name="P.12" localSheetId="0">#REF!</definedName>
    <definedName name="P.12">#REF!</definedName>
    <definedName name="P.13" localSheetId="1">#REF!</definedName>
    <definedName name="P.13" localSheetId="2">#REF!</definedName>
    <definedName name="P.13" localSheetId="0">#REF!</definedName>
    <definedName name="P.13">#REF!</definedName>
    <definedName name="P.14" localSheetId="1">#REF!</definedName>
    <definedName name="P.14" localSheetId="2">#REF!</definedName>
    <definedName name="P.14" localSheetId="0">#REF!</definedName>
    <definedName name="P.14">#REF!</definedName>
    <definedName name="P.15" localSheetId="1">#REF!</definedName>
    <definedName name="P.15" localSheetId="2">#REF!</definedName>
    <definedName name="P.15" localSheetId="0">#REF!</definedName>
    <definedName name="P.15">#REF!</definedName>
    <definedName name="P.2" localSheetId="1">#REF!</definedName>
    <definedName name="P.2" localSheetId="2">#REF!</definedName>
    <definedName name="P.2" localSheetId="0">#REF!</definedName>
    <definedName name="P.2">#REF!</definedName>
    <definedName name="P.3" localSheetId="1">#REF!</definedName>
    <definedName name="P.3" localSheetId="2">#REF!</definedName>
    <definedName name="P.3" localSheetId="0">#REF!</definedName>
    <definedName name="P.3">#REF!</definedName>
    <definedName name="P.4" localSheetId="1">#REF!</definedName>
    <definedName name="P.4" localSheetId="2">#REF!</definedName>
    <definedName name="P.4" localSheetId="0">#REF!</definedName>
    <definedName name="P.4">#REF!</definedName>
    <definedName name="P.5" localSheetId="1">#REF!</definedName>
    <definedName name="P.5" localSheetId="2">#REF!</definedName>
    <definedName name="P.5" localSheetId="0">#REF!</definedName>
    <definedName name="P.5">#REF!</definedName>
    <definedName name="P.6" localSheetId="1">#REF!</definedName>
    <definedName name="P.6" localSheetId="2">#REF!</definedName>
    <definedName name="P.6" localSheetId="0">#REF!</definedName>
    <definedName name="P.6">#REF!</definedName>
    <definedName name="P.7" localSheetId="1">#REF!</definedName>
    <definedName name="P.7" localSheetId="2">#REF!</definedName>
    <definedName name="P.7" localSheetId="0">#REF!</definedName>
    <definedName name="P.7">#REF!</definedName>
    <definedName name="P.8" localSheetId="1">#REF!</definedName>
    <definedName name="P.8" localSheetId="2">#REF!</definedName>
    <definedName name="P.8" localSheetId="0">#REF!</definedName>
    <definedName name="P.8">#REF!</definedName>
    <definedName name="P.9" localSheetId="1">#REF!</definedName>
    <definedName name="P.9" localSheetId="2">#REF!</definedName>
    <definedName name="P.9" localSheetId="0">#REF!</definedName>
    <definedName name="P.9">#REF!</definedName>
    <definedName name="PP1.1" localSheetId="1">#REF!</definedName>
    <definedName name="PP1.1" localSheetId="2">#REF!</definedName>
    <definedName name="PP1.1" localSheetId="0">#REF!</definedName>
    <definedName name="PP1.1">#REF!</definedName>
    <definedName name="PP1.10" localSheetId="1">#REF!</definedName>
    <definedName name="PP1.10" localSheetId="2">#REF!</definedName>
    <definedName name="PP1.10" localSheetId="0">#REF!</definedName>
    <definedName name="PP1.10">#REF!</definedName>
    <definedName name="PP1.11" localSheetId="1">#REF!</definedName>
    <definedName name="PP1.11" localSheetId="2">#REF!</definedName>
    <definedName name="PP1.11" localSheetId="0">#REF!</definedName>
    <definedName name="PP1.11">#REF!</definedName>
    <definedName name="PP1.12" localSheetId="1">#REF!</definedName>
    <definedName name="PP1.12" localSheetId="2">#REF!</definedName>
    <definedName name="PP1.12" localSheetId="0">#REF!</definedName>
    <definedName name="PP1.12">#REF!</definedName>
    <definedName name="PP1.13" localSheetId="1">#REF!</definedName>
    <definedName name="PP1.13" localSheetId="2">#REF!</definedName>
    <definedName name="PP1.13" localSheetId="0">#REF!</definedName>
    <definedName name="PP1.13">#REF!</definedName>
    <definedName name="PP1.14" localSheetId="1">#REF!</definedName>
    <definedName name="PP1.14" localSheetId="2">#REF!</definedName>
    <definedName name="PP1.14" localSheetId="0">#REF!</definedName>
    <definedName name="PP1.14">#REF!</definedName>
    <definedName name="PP1.15" localSheetId="1">#REF!</definedName>
    <definedName name="PP1.15" localSheetId="2">#REF!</definedName>
    <definedName name="PP1.15" localSheetId="0">#REF!</definedName>
    <definedName name="PP1.15">#REF!</definedName>
    <definedName name="PP1.2" localSheetId="1">#REF!</definedName>
    <definedName name="PP1.2" localSheetId="2">#REF!</definedName>
    <definedName name="PP1.2" localSheetId="0">#REF!</definedName>
    <definedName name="PP1.2">#REF!</definedName>
    <definedName name="PP1.3" localSheetId="1">#REF!</definedName>
    <definedName name="PP1.3" localSheetId="2">#REF!</definedName>
    <definedName name="PP1.3" localSheetId="0">#REF!</definedName>
    <definedName name="PP1.3">#REF!</definedName>
    <definedName name="PP1.4" localSheetId="1">#REF!</definedName>
    <definedName name="PP1.4" localSheetId="2">#REF!</definedName>
    <definedName name="PP1.4" localSheetId="0">#REF!</definedName>
    <definedName name="PP1.4">#REF!</definedName>
    <definedName name="PP1.5" localSheetId="1">#REF!</definedName>
    <definedName name="PP1.5" localSheetId="2">#REF!</definedName>
    <definedName name="PP1.5" localSheetId="0">#REF!</definedName>
    <definedName name="PP1.5">#REF!</definedName>
    <definedName name="PP1.6" localSheetId="1">#REF!</definedName>
    <definedName name="PP1.6" localSheetId="2">#REF!</definedName>
    <definedName name="PP1.6" localSheetId="0">#REF!</definedName>
    <definedName name="PP1.6">#REF!</definedName>
    <definedName name="PP1.7" localSheetId="1">#REF!</definedName>
    <definedName name="PP1.7" localSheetId="2">#REF!</definedName>
    <definedName name="PP1.7" localSheetId="0">#REF!</definedName>
    <definedName name="PP1.7">#REF!</definedName>
    <definedName name="PP1.8" localSheetId="1">#REF!</definedName>
    <definedName name="PP1.8" localSheetId="2">#REF!</definedName>
    <definedName name="PP1.8" localSheetId="0">#REF!</definedName>
    <definedName name="PP1.8">#REF!</definedName>
    <definedName name="PP1.9" localSheetId="1">#REF!</definedName>
    <definedName name="PP1.9" localSheetId="2">#REF!</definedName>
    <definedName name="PP1.9" localSheetId="0">#REF!</definedName>
    <definedName name="PP1.9">#REF!</definedName>
    <definedName name="PROQ." localSheetId="1">#REF!</definedName>
    <definedName name="PROQ." localSheetId="2">#REF!</definedName>
    <definedName name="PROQ." localSheetId="0">#REF!</definedName>
    <definedName name="PROQ.">#REF!</definedName>
    <definedName name="RSADAD" localSheetId="1">#REF!</definedName>
    <definedName name="RSADAD" localSheetId="2">#REF!</definedName>
    <definedName name="RSADAD" localSheetId="0">#REF!</definedName>
    <definedName name="RSADAD">#REF!</definedName>
    <definedName name="T.1" localSheetId="1">#REF!</definedName>
    <definedName name="T.1" localSheetId="2">#REF!</definedName>
    <definedName name="T.1" localSheetId="0">#REF!</definedName>
    <definedName name="T.1">#REF!</definedName>
    <definedName name="T.10" localSheetId="1">#REF!</definedName>
    <definedName name="T.10" localSheetId="2">#REF!</definedName>
    <definedName name="T.10" localSheetId="0">#REF!</definedName>
    <definedName name="T.10">#REF!</definedName>
    <definedName name="T.11" localSheetId="1">#REF!</definedName>
    <definedName name="T.11" localSheetId="2">#REF!</definedName>
    <definedName name="T.11" localSheetId="0">#REF!</definedName>
    <definedName name="T.11">#REF!</definedName>
    <definedName name="T.12" localSheetId="1">#REF!</definedName>
    <definedName name="T.12" localSheetId="2">#REF!</definedName>
    <definedName name="T.12" localSheetId="0">#REF!</definedName>
    <definedName name="T.12">#REF!</definedName>
    <definedName name="T.13" localSheetId="1">#REF!</definedName>
    <definedName name="T.13" localSheetId="2">#REF!</definedName>
    <definedName name="T.13" localSheetId="0">#REF!</definedName>
    <definedName name="T.13">#REF!</definedName>
    <definedName name="T.14" localSheetId="1">#REF!</definedName>
    <definedName name="T.14" localSheetId="2">#REF!</definedName>
    <definedName name="T.14" localSheetId="0">#REF!</definedName>
    <definedName name="T.14">#REF!</definedName>
    <definedName name="T.15" localSheetId="1">#REF!</definedName>
    <definedName name="T.15" localSheetId="2">#REF!</definedName>
    <definedName name="T.15" localSheetId="0">#REF!</definedName>
    <definedName name="T.15">#REF!</definedName>
    <definedName name="T.2" localSheetId="1">#REF!</definedName>
    <definedName name="T.2" localSheetId="2">#REF!</definedName>
    <definedName name="T.2" localSheetId="0">#REF!</definedName>
    <definedName name="T.2">#REF!</definedName>
    <definedName name="T.3" localSheetId="1">#REF!</definedName>
    <definedName name="T.3" localSheetId="2">#REF!</definedName>
    <definedName name="T.3" localSheetId="0">#REF!</definedName>
    <definedName name="T.3">#REF!</definedName>
    <definedName name="T.4" localSheetId="1">#REF!</definedName>
    <definedName name="T.4" localSheetId="2">#REF!</definedName>
    <definedName name="T.4" localSheetId="0">#REF!</definedName>
    <definedName name="T.4">#REF!</definedName>
    <definedName name="T.5" localSheetId="1">#REF!</definedName>
    <definedName name="T.5" localSheetId="2">#REF!</definedName>
    <definedName name="T.5" localSheetId="0">#REF!</definedName>
    <definedName name="T.5">#REF!</definedName>
    <definedName name="T.6" localSheetId="1">#REF!</definedName>
    <definedName name="T.6" localSheetId="2">#REF!</definedName>
    <definedName name="T.6" localSheetId="0">#REF!</definedName>
    <definedName name="T.6">#REF!</definedName>
    <definedName name="T.7" localSheetId="1">#REF!</definedName>
    <definedName name="T.7" localSheetId="2">#REF!</definedName>
    <definedName name="T.7" localSheetId="0">#REF!</definedName>
    <definedName name="T.7">#REF!</definedName>
    <definedName name="T.8" localSheetId="1">#REF!</definedName>
    <definedName name="T.8" localSheetId="2">#REF!</definedName>
    <definedName name="T.8" localSheetId="0">#REF!</definedName>
    <definedName name="T.8">#REF!</definedName>
    <definedName name="T.9" localSheetId="1">#REF!</definedName>
    <definedName name="T.9" localSheetId="2">#REF!</definedName>
    <definedName name="T.9" localSheetId="0">#REF!</definedName>
    <definedName name="T.9">#REF!</definedName>
    <definedName name="_xlnm.Print_Titles" localSheetId="1">'BM1'!$1:$8</definedName>
    <definedName name="_xlnm.Print_Titles" localSheetId="2">'BM10'!$1:$8</definedName>
    <definedName name="_xlnm.Print_Titles" localSheetId="0">'BM2'!$1:$8</definedName>
    <definedName name="TOT.P" localSheetId="1">#REF!</definedName>
    <definedName name="TOT.P" localSheetId="2">#REF!</definedName>
    <definedName name="TOT.P" localSheetId="0">#REF!</definedName>
    <definedName name="TOT.P">#REF!</definedName>
    <definedName name="TOT1.P" localSheetId="1">#REF!</definedName>
    <definedName name="TOT1.P" localSheetId="2">#REF!</definedName>
    <definedName name="TOT1.P" localSheetId="0">#REF!</definedName>
    <definedName name="TOT1.P">#REF!</definedName>
    <definedName name="TT.1" localSheetId="1">#REF!</definedName>
    <definedName name="TT.1" localSheetId="2">#REF!</definedName>
    <definedName name="TT.1" localSheetId="0">#REF!</definedName>
    <definedName name="TT.1">#REF!</definedName>
    <definedName name="TT.10" localSheetId="1">#REF!</definedName>
    <definedName name="TT.10" localSheetId="2">#REF!</definedName>
    <definedName name="TT.10" localSheetId="0">#REF!</definedName>
    <definedName name="TT.10">#REF!</definedName>
    <definedName name="TT.11" localSheetId="1">#REF!</definedName>
    <definedName name="TT.11" localSheetId="2">#REF!</definedName>
    <definedName name="TT.11" localSheetId="0">#REF!</definedName>
    <definedName name="TT.11">#REF!</definedName>
    <definedName name="TT.12" localSheetId="1">#REF!</definedName>
    <definedName name="TT.12" localSheetId="2">#REF!</definedName>
    <definedName name="TT.12" localSheetId="0">#REF!</definedName>
    <definedName name="TT.12">#REF!</definedName>
    <definedName name="TT.13" localSheetId="1">#REF!</definedName>
    <definedName name="TT.13" localSheetId="2">#REF!</definedName>
    <definedName name="TT.13" localSheetId="0">#REF!</definedName>
    <definedName name="TT.13">#REF!</definedName>
    <definedName name="TT.14" localSheetId="1">#REF!</definedName>
    <definedName name="TT.14" localSheetId="2">#REF!</definedName>
    <definedName name="TT.14" localSheetId="0">#REF!</definedName>
    <definedName name="TT.14">#REF!</definedName>
    <definedName name="TT.15" localSheetId="1">#REF!</definedName>
    <definedName name="TT.15" localSheetId="2">#REF!</definedName>
    <definedName name="TT.15" localSheetId="0">#REF!</definedName>
    <definedName name="TT.15">#REF!</definedName>
    <definedName name="TT.2" localSheetId="1">#REF!</definedName>
    <definedName name="TT.2" localSheetId="2">#REF!</definedName>
    <definedName name="TT.2" localSheetId="0">#REF!</definedName>
    <definedName name="TT.2">#REF!</definedName>
    <definedName name="TT.3" localSheetId="1">#REF!</definedName>
    <definedName name="TT.3" localSheetId="2">#REF!</definedName>
    <definedName name="TT.3" localSheetId="0">#REF!</definedName>
    <definedName name="TT.3">#REF!</definedName>
    <definedName name="TT.4" localSheetId="1">#REF!</definedName>
    <definedName name="TT.4" localSheetId="2">#REF!</definedName>
    <definedName name="TT.4" localSheetId="0">#REF!</definedName>
    <definedName name="TT.4">#REF!</definedName>
    <definedName name="TT.5" localSheetId="1">#REF!</definedName>
    <definedName name="TT.5" localSheetId="2">#REF!</definedName>
    <definedName name="TT.5" localSheetId="0">#REF!</definedName>
    <definedName name="TT.5">#REF!</definedName>
    <definedName name="TT.6" localSheetId="1">#REF!</definedName>
    <definedName name="TT.6" localSheetId="2">#REF!</definedName>
    <definedName name="TT.6" localSheetId="0">#REF!</definedName>
    <definedName name="TT.6">#REF!</definedName>
    <definedName name="TT.7" localSheetId="1">#REF!</definedName>
    <definedName name="TT.7" localSheetId="2">#REF!</definedName>
    <definedName name="TT.7" localSheetId="0">#REF!</definedName>
    <definedName name="TT.7">#REF!</definedName>
    <definedName name="TT.8" localSheetId="1">#REF!</definedName>
    <definedName name="TT.8" localSheetId="2">#REF!</definedName>
    <definedName name="TT.8" localSheetId="0">#REF!</definedName>
    <definedName name="TT.8">#REF!</definedName>
    <definedName name="TT.9" localSheetId="1">#REF!</definedName>
    <definedName name="TT.9" localSheetId="2">#REF!</definedName>
    <definedName name="TT.9" localSheetId="0">#REF!</definedName>
    <definedName name="TT.9">#REF!</definedName>
  </definedNames>
  <calcPr fullCalcOnLoad="1"/>
</workbook>
</file>

<file path=xl/sharedStrings.xml><?xml version="1.0" encoding="utf-8"?>
<sst xmlns="http://schemas.openxmlformats.org/spreadsheetml/2006/main" count="326" uniqueCount="135">
  <si>
    <t>ITEM</t>
  </si>
  <si>
    <t>UND</t>
  </si>
  <si>
    <t>DISCRIMINAÇÃO</t>
  </si>
  <si>
    <t>V. UNT</t>
  </si>
  <si>
    <t>QUANTITATIVOS</t>
  </si>
  <si>
    <t>FINANCEIROS</t>
  </si>
  <si>
    <t>PREVISÃO</t>
  </si>
  <si>
    <t>ANT.</t>
  </si>
  <si>
    <t>MEDIÇÃO</t>
  </si>
  <si>
    <t>ACUM</t>
  </si>
  <si>
    <t>ACUM.</t>
  </si>
  <si>
    <r>
      <t xml:space="preserve">AGENTE PROMOTOR: </t>
    </r>
    <r>
      <rPr>
        <sz val="12"/>
        <rFont val="Arial"/>
        <family val="2"/>
      </rPr>
      <t>PREFEITURA MUNICIPAL DAS VERTENTES</t>
    </r>
  </si>
  <si>
    <t>1.1</t>
  </si>
  <si>
    <t>1.0</t>
  </si>
  <si>
    <t>1.2</t>
  </si>
  <si>
    <t>1.3</t>
  </si>
  <si>
    <t>M²</t>
  </si>
  <si>
    <t>M</t>
  </si>
  <si>
    <t>PAVIMENTAÇÃO EM PARALELEPIPEDOS GRANITICOS</t>
  </si>
  <si>
    <t>Regularização mecanica  de terreno natural, corte ou atero ate 20cm de espessura.</t>
  </si>
  <si>
    <t>Pavimento com paralelepípedos graníticos assentados sobre colchão de areia com espessura média de 6,0cm e rejuntados com argamassa de cimento e areia  no traço unitário de 1:2.</t>
  </si>
  <si>
    <t>Fornecimento e assentamento de meio-fio em pedra granítica rejuntado com argamassa de cimento e areia 1:2.</t>
  </si>
  <si>
    <r>
      <rPr>
        <b/>
        <sz val="12"/>
        <rFont val="Arial"/>
        <family val="2"/>
      </rPr>
      <t>CONTRATADA</t>
    </r>
    <r>
      <rPr>
        <sz val="12"/>
        <rFont val="Arial"/>
        <family val="2"/>
      </rPr>
      <t xml:space="preserve">: BARROS CONSTRUÇÕES E SERVIÇOS LTDA </t>
    </r>
  </si>
  <si>
    <r>
      <rPr>
        <b/>
        <sz val="12"/>
        <rFont val="Arial"/>
        <family val="2"/>
      </rPr>
      <t>OBRAS</t>
    </r>
    <r>
      <rPr>
        <sz val="12"/>
        <rFont val="Arial"/>
        <family val="2"/>
      </rPr>
      <t>: EXECUÇÃO DE OBRA, DE ENGENHARIA CIVIL, DESTINADA À CONSTRUÇÃO DE PAVIMENTAÇÃO EM PARALELEPÍPEDOS GRANÍTICOS, EM LOCALIDADES DO MUNICÍPIO, A SABER: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</si>
  <si>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r>
      <rPr>
        <b/>
        <sz val="12"/>
        <rFont val="Arial"/>
        <family val="2"/>
      </rPr>
      <t>LOCAL</t>
    </r>
    <r>
      <rPr>
        <sz val="12"/>
        <rFont val="Arial"/>
        <family val="2"/>
      </rPr>
      <t>: SÍTIO LAGOA RASA, A PARTIR DA MARGEM DA RODOVIA PE-90 AO INÍCIO DA PRINCIPAL ESTRADA DE ACESSO; SÍTIO PITOMBAS, NO COMPLEMENTO DA ESTRADA VICINAL QUE LIGA A RODOVIA PE-90 AO RIACHO TOPADA; SÍTIO POÇO DA CACHOEIRA, NO TRECHO DA ESTRADA VICINAL QUE LIGA A CIDADE AO DISTRITO SÃO JOÃO DO FERRAZ, EM VERTENTES-PE.</t>
    </r>
  </si>
  <si>
    <t>PROCESSO LICITATORIO N° 010/2020 - TOMADA DE PREÇO N° 002/2020 - CONTRATO N° 077/2020 - 31/03/2020</t>
  </si>
  <si>
    <t xml:space="preserve">PAVIMENTAÇÃO NO SITIO LAGOA RASA </t>
  </si>
  <si>
    <t>PAVIMENTAÇÃO COMPLEMENTO DO CALÇAMENTO DA ESTRADA VICINAL   DO SITIO PITOMBAS ATÉ A PASSAGEM DO RIACHO TOPADA.</t>
  </si>
  <si>
    <t>2.0</t>
  </si>
  <si>
    <t>2.1</t>
  </si>
  <si>
    <t>2.2</t>
  </si>
  <si>
    <t>2.3</t>
  </si>
  <si>
    <t>PAVIMENTAÇÃO COMPLEMENTO DO TRECHO DE NININHO ATÉ OS SEM TERRA.</t>
  </si>
  <si>
    <t>3.0</t>
  </si>
  <si>
    <t>3.1</t>
  </si>
  <si>
    <t>3.2</t>
  </si>
  <si>
    <t>3.3</t>
  </si>
  <si>
    <t>BOLETIM DE MEDIÇÃO: 10</t>
  </si>
  <si>
    <t>VERTENTES, 14 DE SETEMBRO DE 2020.</t>
  </si>
  <si>
    <t>Valor do Boletim: CENTO E VINTE MIL TREZENTOS E QUATRO REAIS E NOVENTA E CINCO CENTAVOS</t>
  </si>
  <si>
    <t>BOLETIM DE MEDIÇÃO: 01</t>
  </si>
  <si>
    <r>
      <t xml:space="preserve">AGENTE PROMOTOR: </t>
    </r>
    <r>
      <rPr>
        <sz val="12"/>
        <rFont val="Arial "/>
        <family val="0"/>
      </rPr>
      <t>PREFEITURA MUNICIPAL DAS VERTENTES</t>
    </r>
  </si>
  <si>
    <t>QUANT</t>
  </si>
  <si>
    <t>DESCRIÇÃO</t>
  </si>
  <si>
    <t>45 m</t>
  </si>
  <si>
    <t>15 m</t>
  </si>
  <si>
    <t>CABO UNIPOLAR 50mm² - PRETO</t>
  </si>
  <si>
    <t>CABO UNIPOLAR 50mm² - AZUL</t>
  </si>
  <si>
    <t>CABO UNIPOLAR 10mm - PRETO</t>
  </si>
  <si>
    <t>90 m</t>
  </si>
  <si>
    <t>2 peças</t>
  </si>
  <si>
    <t>CABO 2,5mm - PRETO</t>
  </si>
  <si>
    <t>CABO 2,5mm - AZUL</t>
  </si>
  <si>
    <t>20 PACOTES</t>
  </si>
  <si>
    <t>GRANFIX 2,5</t>
  </si>
  <si>
    <t>8 UNDS</t>
  </si>
  <si>
    <t>INTERRUPTOR 1 SECÇÃO</t>
  </si>
  <si>
    <t>1 UND</t>
  </si>
  <si>
    <t>INTERRUPTOR 3 SECÇÕES</t>
  </si>
  <si>
    <t>INTERRUPTOR 2 SECÇÕES</t>
  </si>
  <si>
    <t>2 UNDS</t>
  </si>
  <si>
    <t>CHAVE DE PARTIDA AUTOMATICA WEG DE 15CV TRIFASICO</t>
  </si>
  <si>
    <t>1 PEÇA</t>
  </si>
  <si>
    <t>CANDUITE  3/4</t>
  </si>
  <si>
    <t>14 UNDS</t>
  </si>
  <si>
    <t>TOMADA</t>
  </si>
  <si>
    <t>QUADRO GERAL P/ 150AMP METALICO</t>
  </si>
  <si>
    <t>DISJUNTOR 140 AMP TRIFASICO</t>
  </si>
  <si>
    <t>DISJUNTOR 32 AMP TRIFASICO</t>
  </si>
  <si>
    <t>DISJUNTOR 16 AMP MONOFASICO</t>
  </si>
  <si>
    <t>HASTE DE ATERRAMENTO 1,20 m</t>
  </si>
  <si>
    <t>FITA ISOLANTE 3M</t>
  </si>
  <si>
    <t>4 UNDS</t>
  </si>
  <si>
    <t>ELETRODUTO DE 2"</t>
  </si>
  <si>
    <t>LUVA DE 2"</t>
  </si>
  <si>
    <t>3 UNDS</t>
  </si>
  <si>
    <t>CURVA 90° DE 2"</t>
  </si>
  <si>
    <t>ARRUELAS DE ACABAMENTO 2"</t>
  </si>
  <si>
    <t>BUCHA DE ACABAMENTO 2"</t>
  </si>
  <si>
    <t>22 UNDS</t>
  </si>
  <si>
    <t>LAMPADA LED FLOURESCENTE TUBULAR</t>
  </si>
  <si>
    <t>6 UNDS</t>
  </si>
  <si>
    <t>LUMINARIA TIPO SPOT</t>
  </si>
  <si>
    <t>LAMPADA LED 12W</t>
  </si>
  <si>
    <t>4.0</t>
  </si>
  <si>
    <t>4.1</t>
  </si>
  <si>
    <t>4.2</t>
  </si>
  <si>
    <t>4.3</t>
  </si>
  <si>
    <t>5.0</t>
  </si>
  <si>
    <t>5.1</t>
  </si>
  <si>
    <t>5.2</t>
  </si>
  <si>
    <t>5.3</t>
  </si>
  <si>
    <t>VERTENTES, 28 DE NOVEMBRO DE 2022.</t>
  </si>
  <si>
    <t>OBRAS: EXECUÇÃO DE OBRA, DE ENGENHARIA CIVIL, DESTINADA ABERTURA DE AVENIDA PARA INTERLIGAÇÃO DO LOTEAMENTO SANTO ANTÔNIO COM A RUA JOAQUIM BARBOSA DE SOUZA, NA CIDADE DE VERTENTES-PE.</t>
  </si>
  <si>
    <r>
      <rPr>
        <b/>
        <sz val="12"/>
        <rFont val="Arial "/>
        <family val="0"/>
      </rPr>
      <t>LOCAL</t>
    </r>
    <r>
      <rPr>
        <sz val="12"/>
        <rFont val="Arial "/>
        <family val="0"/>
      </rPr>
      <t>: LOTEAMENTO SANTO ANTÔNIO E RUA JOAQUIM BARBOSA DE SOUZA, NA CIDADE DE VERTENTES-PE.</t>
    </r>
  </si>
  <si>
    <t>CONTRATO N° 244/2022  PROCESSO LICIATORIO 061/2022 - TOMADA DE PREÇO N° 006/2022</t>
  </si>
  <si>
    <t xml:space="preserve">PASSAGEM MOLHADA 01 </t>
  </si>
  <si>
    <t>ESCAVAÇÃO MECANICA.</t>
  </si>
  <si>
    <t>Escavação  mecânica de vala em material de primeira categoria ate 1,50m de profundidade, sem escoramento</t>
  </si>
  <si>
    <t xml:space="preserve">ALVENARIA EM PEDRA  </t>
  </si>
  <si>
    <t>Alvenaria em pedra rachão assentada e rejunta da com argamassa de cimento e areia no traço 1:6(montante esta em na parte de cima dentro do chão)</t>
  </si>
  <si>
    <t xml:space="preserve">CONCRETO CICLOPICO </t>
  </si>
  <si>
    <t>Concreto ciclópico com 70 p0rcento de concreto 1 3 5 e 30 por cento de rachão aplicado</t>
  </si>
  <si>
    <t xml:space="preserve">TUBOS </t>
  </si>
  <si>
    <t>Galeria de tubos de concreto ps1-0,80m de diâmetro, inclusive escavação manual das valas ate 2,00 m de profundidade, reaterro compactado, remoção do material excedente e ainda fornecimento e assentamento dos tubos</t>
  </si>
  <si>
    <t>ATERO</t>
  </si>
  <si>
    <t xml:space="preserve">Execução de aterro abrangendo espalhamento, homogeneização, umedecimento e compactação manual em camadas de 20 cm de espessura, inclusive o fornecimento do barro proveniente de jazida a uma distancia máxima de 12KM. </t>
  </si>
  <si>
    <t xml:space="preserve">PASSAGEM MOLHADA 02 </t>
  </si>
  <si>
    <t>PAVIMENTAÇÃO</t>
  </si>
  <si>
    <t xml:space="preserve">REGULARIZAÇÃO  </t>
  </si>
  <si>
    <t>Regularização mecânica de terreno natural, corte ou aterro ate 20 cm de espessura.</t>
  </si>
  <si>
    <t>PAVIMENTAÇÃO EM PARALELEPIPEDO</t>
  </si>
  <si>
    <t xml:space="preserve">MEIO FIO </t>
  </si>
  <si>
    <t>fornecimento e assentamento de meio-fio de concreto pré moldado, dimensões (1.00 x 0.25 x 0.10)m, rejuntado com argamassa de cimento e areia 1 2.</t>
  </si>
  <si>
    <t>Fornecimento e assentamento de meio fio de pedra granítica, rejuntado com argamassa de cimento e areia 1 2</t>
  </si>
  <si>
    <t xml:space="preserve">INSTALÇAOES ELETRICAS </t>
  </si>
  <si>
    <t>poste curvo duplo galv. a fogo com 8.00m,flangeado, 02 estágios, inclusive chumba dores e colocação.</t>
  </si>
  <si>
    <t>fornecimento de luminária com corpo de alumínio injetado, refletor em alumínio anodizado,vidro plano temperado, conjunto óptico ip 66, para lâmpada tubular mvm de 250w, ref. Azure m-400, almec ou equivalente técnico, inclusive lâmpada,reator afp ui mvm 250wx220v, rele e instalação em poste.</t>
  </si>
  <si>
    <t>Cabo de cobre, tempera meio-duro, encordoamento classe 2, com cobertura de pvc, tipo wpp, s.m. - 16 mm2, inclusive assentamento</t>
  </si>
  <si>
    <t xml:space="preserve">PISO INTERTRAVADOS </t>
  </si>
  <si>
    <t>Passeio em bloco de cimento intertravados tipo paver ou sim. fck mínimo 30 mpa com pigmento natural, dim.(0,20 x 0,10 x 0,06)m, assentado sobre colchão de areia com 6cm de espessura e rejuntado com areia fina com uso de placa vibratória.</t>
  </si>
  <si>
    <t>Passeio em bloco de cimento intertravados tipopaver ou sim. fck mínimo 30 mpa com pigmento colorido, dim.(0,20 x 0,10 x 0,06)m, assentado sobre colchão de areia com 6cm de espessura e rejuntado com areia fina com uso de placa vibratória</t>
  </si>
  <si>
    <t>I</t>
  </si>
  <si>
    <t>ll</t>
  </si>
  <si>
    <t>lll</t>
  </si>
  <si>
    <t>m²</t>
  </si>
  <si>
    <t>m³</t>
  </si>
  <si>
    <t>unid</t>
  </si>
  <si>
    <t>m</t>
  </si>
  <si>
    <t>UNID</t>
  </si>
  <si>
    <t>Valor do Boletim: CENTO E OITO MIL OITOCENTOS E VINTE E SEIS REAIS E NOVENTA E CINCO CENTAVOS</t>
  </si>
  <si>
    <r>
      <rPr>
        <b/>
        <sz val="12"/>
        <rFont val="Arial "/>
        <family val="0"/>
      </rPr>
      <t>CONTRATADA</t>
    </r>
    <r>
      <rPr>
        <sz val="12"/>
        <rFont val="Arial "/>
        <family val="0"/>
      </rPr>
      <t>: BARROS CONSTRUÇÕES LTDA</t>
    </r>
  </si>
  <si>
    <t>BOLETIM DE MEDIÇÃO: 02</t>
  </si>
  <si>
    <t>VERTENTES, 13 DE DEZEMBRO DE 2022.</t>
  </si>
  <si>
    <t xml:space="preserve">Valor do Boletim: CENTO E QUARENTA E CINCO MIL OITENTA E CINCO REAIS E SESSENTA E SEIS CENTAVOS 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</si>
</sst>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[$R$ -416]* #,##0.00_);_([$R$ -416]* \(#,##0.00\);_([$R$ -416]* &quot;-&quot;??_);_(@_)"/>
    <numFmt numFmtId="167" formatCode="_(* #,##0.00_);_(* \(#,##0.00\);_(* \-??_);_(@_)"/>
    <numFmt numFmtId="168" formatCode="_([$R$ -416]* #,##0.00_);_([$R$ -416]* \(#,##0.00\);_([$R$ -416]* \-??_);_(@_)"/>
    <numFmt numFmtId="169" formatCode="&quot;Sim&quot;;&quot;Sim&quot;;&quot;Não&quot;"/>
    <numFmt numFmtId="170" formatCode="&quot;Verdadeiro&quot;;&quot;Verdadeiro&quot;;&quot;Falso&quot;"/>
    <numFmt numFmtId="171" formatCode="&quot;Ativado&quot;;&quot;Ativado&quot;;&quot;Desativado&quot;"/>
    <numFmt numFmtId="172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"/>
      <family val="0"/>
    </font>
    <font>
      <sz val="11"/>
      <name val="Arial "/>
      <family val="0"/>
    </font>
    <font>
      <b/>
      <sz val="12"/>
      <name val="Arial "/>
      <family val="0"/>
    </font>
    <font>
      <sz val="12"/>
      <name val="Arial "/>
      <family val="0"/>
    </font>
    <font>
      <sz val="10"/>
      <color indexed="8"/>
      <name val="Arial "/>
      <family val="0"/>
    </font>
    <font>
      <sz val="10"/>
      <name val="Arial "/>
      <family val="0"/>
    </font>
    <font>
      <b/>
      <sz val="10"/>
      <name val="Arial "/>
      <family val="0"/>
    </font>
    <font>
      <b/>
      <sz val="10"/>
      <color indexed="8"/>
      <name val="Arial 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"/>
      <family val="0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 "/>
      <family val="0"/>
    </font>
    <font>
      <sz val="10"/>
      <color theme="1"/>
      <name val="Arial "/>
      <family val="0"/>
    </font>
    <font>
      <sz val="12"/>
      <color theme="1"/>
      <name val="Calibri"/>
      <family val="2"/>
    </font>
    <font>
      <b/>
      <sz val="10"/>
      <color theme="1"/>
      <name val="Arial 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65" fontId="0" fillId="0" borderId="0" applyFont="0" applyFill="0" applyBorder="0" applyAlignment="0" applyProtection="0"/>
    <xf numFmtId="167" fontId="1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171">
    <xf numFmtId="0" fontId="0" fillId="0" borderId="0" xfId="0" applyFont="1" applyAlignment="1">
      <alignment/>
    </xf>
    <xf numFmtId="165" fontId="4" fillId="0" borderId="0" xfId="83" applyNumberFormat="1" applyFont="1" applyFill="1" applyBorder="1" applyAlignment="1">
      <alignment horizontal="center" vertical="center"/>
    </xf>
    <xf numFmtId="165" fontId="5" fillId="0" borderId="10" xfId="83" applyNumberFormat="1" applyFont="1" applyFill="1" applyBorder="1" applyAlignment="1">
      <alignment horizontal="center"/>
    </xf>
    <xf numFmtId="165" fontId="2" fillId="0" borderId="10" xfId="83" applyNumberFormat="1" applyFont="1" applyFill="1" applyBorder="1" applyAlignment="1">
      <alignment horizontal="right" vertical="center"/>
    </xf>
    <xf numFmtId="165" fontId="2" fillId="0" borderId="10" xfId="83" applyNumberFormat="1" applyFont="1" applyFill="1" applyBorder="1" applyAlignment="1">
      <alignment vertical="center"/>
    </xf>
    <xf numFmtId="165" fontId="2" fillId="0" borderId="10" xfId="83" applyNumberFormat="1" applyFont="1" applyBorder="1" applyAlignment="1">
      <alignment horizontal="right" vertical="center"/>
    </xf>
    <xf numFmtId="165" fontId="4" fillId="0" borderId="10" xfId="83" applyNumberFormat="1" applyFont="1" applyBorder="1" applyAlignment="1">
      <alignment vertical="center"/>
    </xf>
    <xf numFmtId="0" fontId="54" fillId="0" borderId="0" xfId="0" applyFont="1" applyAlignment="1">
      <alignment/>
    </xf>
    <xf numFmtId="0" fontId="2" fillId="0" borderId="10" xfId="58" applyFont="1" applyFill="1" applyBorder="1" applyAlignment="1">
      <alignment horizontal="center" vertical="center"/>
      <protection/>
    </xf>
    <xf numFmtId="165" fontId="2" fillId="0" borderId="10" xfId="83" applyFont="1" applyFill="1" applyBorder="1" applyAlignment="1">
      <alignment horizontal="center" vertical="center"/>
    </xf>
    <xf numFmtId="0" fontId="2" fillId="0" borderId="10" xfId="58" applyFont="1" applyFill="1" applyBorder="1" applyAlignment="1">
      <alignment horizontal="center" vertical="center" wrapText="1"/>
      <protection/>
    </xf>
    <xf numFmtId="165" fontId="7" fillId="0" borderId="10" xfId="83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vertical="center" wrapText="1"/>
    </xf>
    <xf numFmtId="0" fontId="2" fillId="34" borderId="10" xfId="58" applyFont="1" applyFill="1" applyBorder="1" applyAlignment="1">
      <alignment horizontal="center" vertical="center"/>
      <protection/>
    </xf>
    <xf numFmtId="165" fontId="2" fillId="34" borderId="10" xfId="83" applyFont="1" applyFill="1" applyBorder="1" applyAlignment="1">
      <alignment horizontal="center" vertical="center"/>
    </xf>
    <xf numFmtId="165" fontId="2" fillId="34" borderId="10" xfId="83" applyNumberFormat="1" applyFont="1" applyFill="1" applyBorder="1" applyAlignment="1">
      <alignment horizontal="right" vertical="center"/>
    </xf>
    <xf numFmtId="2" fontId="7" fillId="34" borderId="10" xfId="0" applyNumberFormat="1" applyFont="1" applyFill="1" applyBorder="1" applyAlignment="1" applyProtection="1">
      <alignment horizontal="right" vertical="center"/>
      <protection locked="0"/>
    </xf>
    <xf numFmtId="165" fontId="2" fillId="34" borderId="10" xfId="83" applyNumberFormat="1" applyFont="1" applyFill="1" applyBorder="1" applyAlignment="1">
      <alignment vertical="center"/>
    </xf>
    <xf numFmtId="165" fontId="7" fillId="34" borderId="10" xfId="83" applyNumberFormat="1" applyFont="1" applyFill="1" applyBorder="1" applyAlignment="1">
      <alignment horizontal="right" vertical="center"/>
    </xf>
    <xf numFmtId="0" fontId="2" fillId="34" borderId="10" xfId="58" applyFont="1" applyFill="1" applyBorder="1" applyAlignment="1">
      <alignment horizontal="center" vertical="center" wrapText="1"/>
      <protection/>
    </xf>
    <xf numFmtId="165" fontId="54" fillId="0" borderId="0" xfId="83" applyFont="1" applyAlignment="1">
      <alignment/>
    </xf>
    <xf numFmtId="165" fontId="7" fillId="0" borderId="10" xfId="0" applyNumberFormat="1" applyFont="1" applyFill="1" applyBorder="1" applyAlignment="1" applyProtection="1">
      <alignment horizontal="right" vertical="center"/>
      <protection locked="0"/>
    </xf>
    <xf numFmtId="43" fontId="55" fillId="0" borderId="0" xfId="0" applyNumberFormat="1" applyFont="1" applyAlignment="1">
      <alignment/>
    </xf>
    <xf numFmtId="0" fontId="54" fillId="0" borderId="10" xfId="0" applyFont="1" applyBorder="1" applyAlignment="1">
      <alignment/>
    </xf>
    <xf numFmtId="165" fontId="55" fillId="0" borderId="0" xfId="83" applyFont="1" applyAlignment="1">
      <alignment/>
    </xf>
    <xf numFmtId="0" fontId="9" fillId="34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  <xf numFmtId="0" fontId="7" fillId="0" borderId="10" xfId="58" applyFont="1" applyFill="1" applyBorder="1" applyAlignment="1">
      <alignment horizontal="center" vertical="center"/>
      <protection/>
    </xf>
    <xf numFmtId="0" fontId="55" fillId="0" borderId="0" xfId="0" applyFont="1" applyAlignment="1">
      <alignment/>
    </xf>
    <xf numFmtId="0" fontId="10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56" fillId="0" borderId="0" xfId="0" applyFont="1" applyFill="1" applyAlignment="1">
      <alignment/>
    </xf>
    <xf numFmtId="165" fontId="10" fillId="0" borderId="10" xfId="69" applyFont="1" applyFill="1" applyBorder="1" applyAlignment="1">
      <alignment horizontal="center" vertical="center" wrapText="1"/>
    </xf>
    <xf numFmtId="0" fontId="55" fillId="0" borderId="0" xfId="0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165" fontId="2" fillId="0" borderId="10" xfId="83" applyFont="1" applyFill="1" applyBorder="1" applyAlignment="1">
      <alignment horizontal="center" vertical="center" wrapText="1"/>
    </xf>
    <xf numFmtId="165" fontId="2" fillId="0" borderId="10" xfId="66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165" fontId="2" fillId="0" borderId="10" xfId="0" applyNumberFormat="1" applyFont="1" applyFill="1" applyBorder="1" applyAlignment="1" applyProtection="1">
      <alignment horizontal="right" vertical="center"/>
      <protection locked="0"/>
    </xf>
    <xf numFmtId="165" fontId="7" fillId="0" borderId="10" xfId="66" applyFont="1" applyFill="1" applyBorder="1" applyAlignment="1">
      <alignment horizontal="center" vertical="center" wrapText="1"/>
    </xf>
    <xf numFmtId="165" fontId="7" fillId="0" borderId="10" xfId="83" applyFont="1" applyFill="1" applyBorder="1" applyAlignment="1">
      <alignment horizontal="center" vertical="center"/>
    </xf>
    <xf numFmtId="4" fontId="7" fillId="0" borderId="10" xfId="66" applyNumberFormat="1" applyFont="1" applyFill="1" applyBorder="1" applyAlignment="1">
      <alignment horizontal="right" vertical="center" wrapText="1"/>
    </xf>
    <xf numFmtId="0" fontId="57" fillId="0" borderId="0" xfId="0" applyFont="1" applyFill="1" applyAlignment="1">
      <alignment/>
    </xf>
    <xf numFmtId="165" fontId="12" fillId="0" borderId="0" xfId="83" applyNumberFormat="1" applyFont="1" applyFill="1" applyBorder="1" applyAlignment="1">
      <alignment horizontal="center" vertical="center"/>
    </xf>
    <xf numFmtId="0" fontId="58" fillId="0" borderId="0" xfId="0" applyFont="1" applyAlignment="1">
      <alignment/>
    </xf>
    <xf numFmtId="165" fontId="16" fillId="0" borderId="10" xfId="83" applyNumberFormat="1" applyFont="1" applyFill="1" applyBorder="1" applyAlignment="1">
      <alignment horizontal="right" vertical="center"/>
    </xf>
    <xf numFmtId="165" fontId="17" fillId="0" borderId="10" xfId="83" applyNumberFormat="1" applyFont="1" applyFill="1" applyBorder="1" applyAlignment="1">
      <alignment horizontal="right" vertical="center"/>
    </xf>
    <xf numFmtId="165" fontId="16" fillId="0" borderId="10" xfId="83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165" fontId="16" fillId="0" borderId="10" xfId="0" applyNumberFormat="1" applyFont="1" applyFill="1" applyBorder="1" applyAlignment="1" applyProtection="1">
      <alignment horizontal="right" vertical="center"/>
      <protection locked="0"/>
    </xf>
    <xf numFmtId="0" fontId="16" fillId="0" borderId="10" xfId="58" applyFont="1" applyFill="1" applyBorder="1" applyAlignment="1">
      <alignment horizontal="center" vertical="center"/>
      <protection/>
    </xf>
    <xf numFmtId="43" fontId="16" fillId="0" borderId="10" xfId="83" applyNumberFormat="1" applyFont="1" applyFill="1" applyBorder="1" applyAlignment="1">
      <alignment horizontal="center" vertical="center"/>
    </xf>
    <xf numFmtId="165" fontId="16" fillId="0" borderId="10" xfId="83" applyFont="1" applyFill="1" applyBorder="1" applyAlignment="1">
      <alignment horizontal="center" vertical="center"/>
    </xf>
    <xf numFmtId="0" fontId="16" fillId="0" borderId="10" xfId="58" applyFont="1" applyFill="1" applyBorder="1" applyAlignment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/>
    </xf>
    <xf numFmtId="165" fontId="12" fillId="0" borderId="10" xfId="83" applyNumberFormat="1" applyFont="1" applyFill="1" applyBorder="1" applyAlignment="1">
      <alignment vertical="center"/>
    </xf>
    <xf numFmtId="43" fontId="58" fillId="0" borderId="0" xfId="0" applyNumberFormat="1" applyFont="1" applyFill="1" applyAlignment="1">
      <alignment/>
    </xf>
    <xf numFmtId="165" fontId="58" fillId="0" borderId="0" xfId="83" applyFont="1" applyFill="1" applyAlignment="1">
      <alignment/>
    </xf>
    <xf numFmtId="165" fontId="59" fillId="0" borderId="0" xfId="83" applyFont="1" applyFill="1" applyAlignment="1">
      <alignment/>
    </xf>
    <xf numFmtId="43" fontId="58" fillId="0" borderId="0" xfId="0" applyNumberFormat="1" applyFont="1" applyAlignment="1">
      <alignment/>
    </xf>
    <xf numFmtId="43" fontId="59" fillId="0" borderId="0" xfId="0" applyNumberFormat="1" applyFont="1" applyAlignment="1">
      <alignment/>
    </xf>
    <xf numFmtId="165" fontId="59" fillId="0" borderId="0" xfId="83" applyFont="1" applyAlignment="1">
      <alignment/>
    </xf>
    <xf numFmtId="0" fontId="15" fillId="0" borderId="10" xfId="54" applyFont="1" applyFill="1" applyBorder="1" applyAlignment="1">
      <alignment horizontal="center" vertical="center" wrapText="1"/>
      <protection/>
    </xf>
    <xf numFmtId="0" fontId="15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/>
      <protection/>
    </xf>
    <xf numFmtId="43" fontId="15" fillId="0" borderId="10" xfId="84" applyNumberFormat="1" applyFont="1" applyFill="1" applyBorder="1" applyAlignment="1" applyProtection="1">
      <alignment horizontal="center" vertical="center"/>
      <protection/>
    </xf>
    <xf numFmtId="2" fontId="15" fillId="0" borderId="10" xfId="54" applyNumberFormat="1" applyFont="1" applyFill="1" applyBorder="1" applyAlignment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165" fontId="18" fillId="33" borderId="10" xfId="70" applyFont="1" applyFill="1" applyBorder="1" applyAlignment="1">
      <alignment horizontal="right" vertical="center" wrapText="1"/>
    </xf>
    <xf numFmtId="165" fontId="18" fillId="0" borderId="10" xfId="70" applyFont="1" applyBorder="1" applyAlignment="1">
      <alignment horizontal="center" vertical="center" wrapText="1"/>
    </xf>
    <xf numFmtId="165" fontId="16" fillId="0" borderId="10" xfId="66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165" fontId="15" fillId="0" borderId="10" xfId="7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165" fontId="17" fillId="0" borderId="10" xfId="0" applyNumberFormat="1" applyFont="1" applyFill="1" applyBorder="1" applyAlignment="1" applyProtection="1">
      <alignment horizontal="right" vertical="center"/>
      <protection locked="0"/>
    </xf>
    <xf numFmtId="0" fontId="61" fillId="0" borderId="0" xfId="0" applyFont="1" applyFill="1" applyAlignment="1">
      <alignment/>
    </xf>
    <xf numFmtId="4" fontId="58" fillId="0" borderId="0" xfId="0" applyNumberFormat="1" applyFont="1" applyFill="1" applyAlignment="1">
      <alignment/>
    </xf>
    <xf numFmtId="4" fontId="58" fillId="0" borderId="0" xfId="0" applyNumberFormat="1" applyFont="1" applyAlignment="1">
      <alignment/>
    </xf>
    <xf numFmtId="0" fontId="18" fillId="35" borderId="10" xfId="0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justify" vertical="center" wrapText="1"/>
    </xf>
    <xf numFmtId="165" fontId="15" fillId="36" borderId="10" xfId="83" applyFont="1" applyFill="1" applyBorder="1" applyAlignment="1" applyProtection="1">
      <alignment horizontal="center" vertical="center" wrapText="1"/>
      <protection/>
    </xf>
    <xf numFmtId="0" fontId="18" fillId="35" borderId="10" xfId="0" applyFont="1" applyFill="1" applyBorder="1" applyAlignment="1">
      <alignment horizontal="center" vertical="center"/>
    </xf>
    <xf numFmtId="165" fontId="18" fillId="37" borderId="10" xfId="83" applyFont="1" applyFill="1" applyBorder="1" applyAlignment="1" applyProtection="1">
      <alignment horizontal="center" vertical="center" wrapText="1"/>
      <protection/>
    </xf>
    <xf numFmtId="165" fontId="15" fillId="37" borderId="10" xfId="83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36" borderId="10" xfId="0" applyFont="1" applyFill="1" applyBorder="1" applyAlignment="1">
      <alignment horizontal="center" vertical="center"/>
    </xf>
    <xf numFmtId="165" fontId="15" fillId="36" borderId="10" xfId="83" applyFont="1" applyFill="1" applyBorder="1" applyAlignment="1">
      <alignment horizontal="center" vertical="center"/>
    </xf>
    <xf numFmtId="0" fontId="18" fillId="37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justify" vertical="center" wrapText="1"/>
    </xf>
    <xf numFmtId="165" fontId="18" fillId="34" borderId="10" xfId="83" applyFont="1" applyFill="1" applyBorder="1" applyAlignment="1">
      <alignment horizontal="center" vertical="center" wrapText="1"/>
    </xf>
    <xf numFmtId="165" fontId="18" fillId="34" borderId="10" xfId="83" applyFont="1" applyFill="1" applyBorder="1" applyAlignment="1">
      <alignment horizontal="justify" vertical="center" wrapText="1"/>
    </xf>
    <xf numFmtId="0" fontId="18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165" fontId="15" fillId="37" borderId="10" xfId="83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165" fontId="15" fillId="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Font="1" applyFill="1" applyBorder="1" applyAlignment="1">
      <alignment horizontal="center" vertical="center"/>
    </xf>
    <xf numFmtId="165" fontId="18" fillId="34" borderId="10" xfId="83" applyFont="1" applyFill="1" applyBorder="1" applyAlignment="1" applyProtection="1">
      <alignment horizontal="center" vertical="center" wrapText="1"/>
      <protection/>
    </xf>
    <xf numFmtId="165" fontId="15" fillId="34" borderId="10" xfId="83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65" fontId="15" fillId="33" borderId="10" xfId="83" applyFont="1" applyFill="1" applyBorder="1" applyAlignment="1" applyProtection="1">
      <alignment horizontal="center" vertical="center" wrapText="1"/>
      <protection/>
    </xf>
    <xf numFmtId="165" fontId="15" fillId="33" borderId="10" xfId="83" applyFont="1" applyFill="1" applyBorder="1" applyAlignment="1">
      <alignment horizontal="center" vertical="center"/>
    </xf>
    <xf numFmtId="165" fontId="18" fillId="37" borderId="10" xfId="83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165" fontId="15" fillId="40" borderId="10" xfId="83" applyFont="1" applyFill="1" applyBorder="1" applyAlignment="1" applyProtection="1">
      <alignment horizontal="center" vertical="center" wrapText="1"/>
      <protection/>
    </xf>
    <xf numFmtId="165" fontId="15" fillId="0" borderId="10" xfId="83" applyFont="1" applyBorder="1" applyAlignment="1">
      <alignment horizontal="center" vertical="center"/>
    </xf>
    <xf numFmtId="165" fontId="15" fillId="34" borderId="10" xfId="83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165" fontId="18" fillId="38" borderId="10" xfId="83" applyFont="1" applyFill="1" applyBorder="1" applyAlignment="1" applyProtection="1">
      <alignment horizontal="center" vertical="center" wrapText="1"/>
      <protection/>
    </xf>
    <xf numFmtId="0" fontId="17" fillId="38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165" fontId="17" fillId="34" borderId="10" xfId="83" applyFont="1" applyFill="1" applyBorder="1" applyAlignment="1" applyProtection="1">
      <alignment horizontal="center" vertical="center" wrapText="1"/>
      <protection/>
    </xf>
    <xf numFmtId="165" fontId="17" fillId="34" borderId="10" xfId="83" applyFont="1" applyFill="1" applyBorder="1" applyAlignment="1">
      <alignment horizontal="center" vertical="center"/>
    </xf>
    <xf numFmtId="0" fontId="16" fillId="4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165" fontId="16" fillId="0" borderId="10" xfId="83" applyFont="1" applyFill="1" applyBorder="1" applyAlignment="1" applyProtection="1">
      <alignment horizontal="center" vertical="center" wrapText="1"/>
      <protection/>
    </xf>
    <xf numFmtId="165" fontId="16" fillId="0" borderId="10" xfId="83" applyFont="1" applyBorder="1" applyAlignment="1">
      <alignment horizontal="center" vertical="center" wrapText="1"/>
    </xf>
    <xf numFmtId="165" fontId="16" fillId="34" borderId="10" xfId="83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165" fontId="17" fillId="0" borderId="10" xfId="83" applyNumberFormat="1" applyFont="1" applyFill="1" applyBorder="1" applyAlignment="1">
      <alignment horizontal="center"/>
    </xf>
    <xf numFmtId="165" fontId="18" fillId="35" borderId="10" xfId="83" applyFont="1" applyFill="1" applyBorder="1" applyAlignment="1" applyProtection="1">
      <alignment horizontal="center" vertical="center" wrapText="1"/>
      <protection/>
    </xf>
    <xf numFmtId="165" fontId="15" fillId="35" borderId="10" xfId="83" applyFont="1" applyFill="1" applyBorder="1" applyAlignment="1">
      <alignment horizontal="center" vertical="center"/>
    </xf>
    <xf numFmtId="165" fontId="15" fillId="33" borderId="10" xfId="70" applyFont="1" applyFill="1" applyBorder="1" applyAlignment="1">
      <alignment horizontal="right" vertical="center" wrapText="1"/>
    </xf>
    <xf numFmtId="165" fontId="15" fillId="0" borderId="10" xfId="70" applyFont="1" applyBorder="1" applyAlignment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justify" vertical="center" wrapText="1"/>
      <protection/>
    </xf>
    <xf numFmtId="0" fontId="13" fillId="0" borderId="11" xfId="0" applyNumberFormat="1" applyFont="1" applyFill="1" applyBorder="1" applyAlignment="1" applyProtection="1">
      <alignment horizontal="left" vertical="center" wrapText="1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vertical="center"/>
      <protection/>
    </xf>
    <xf numFmtId="43" fontId="17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165" fontId="17" fillId="0" borderId="10" xfId="83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/>
      <protection/>
    </xf>
    <xf numFmtId="165" fontId="13" fillId="0" borderId="0" xfId="83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/>
    </xf>
    <xf numFmtId="165" fontId="13" fillId="0" borderId="0" xfId="83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/>
      <protection/>
    </xf>
    <xf numFmtId="165" fontId="5" fillId="0" borderId="0" xfId="83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165" fontId="5" fillId="0" borderId="0" xfId="83" applyNumberFormat="1" applyFont="1" applyFill="1" applyBorder="1" applyAlignment="1">
      <alignment horizontal="right" vertical="center"/>
    </xf>
    <xf numFmtId="0" fontId="9" fillId="34" borderId="12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/>
      <protection/>
    </xf>
    <xf numFmtId="165" fontId="5" fillId="0" borderId="10" xfId="83" applyNumberFormat="1" applyFont="1" applyFill="1" applyBorder="1" applyAlignment="1">
      <alignment horizontal="center" vertical="center"/>
    </xf>
  </cellXfs>
  <cellStyles count="73">
    <cellStyle name="Normal" xfId="0"/>
    <cellStyle name="0,0&#13;&#10;NA&#13;&#10;" xfId="15"/>
    <cellStyle name="20% - Ênfase1" xfId="16"/>
    <cellStyle name="20% - Ênfase2" xfId="17"/>
    <cellStyle name="20% - Ênfase3" xfId="18"/>
    <cellStyle name="20% - Ênfase4" xfId="19"/>
    <cellStyle name="20% - Ênfase5" xfId="20"/>
    <cellStyle name="20% - Ênfase6" xfId="21"/>
    <cellStyle name="40% - Ênfase1" xfId="22"/>
    <cellStyle name="40% - Ênfase2" xfId="23"/>
    <cellStyle name="40% - Ênfase3" xfId="24"/>
    <cellStyle name="40% - Ênfase4" xfId="25"/>
    <cellStyle name="40% - Ênfase5" xfId="26"/>
    <cellStyle name="40% - Ênfase6" xfId="27"/>
    <cellStyle name="60% - Ênfase1" xfId="28"/>
    <cellStyle name="60% - Ênfase2" xfId="29"/>
    <cellStyle name="60% - Ênfase3" xfId="30"/>
    <cellStyle name="60% - Ênfase4" xfId="31"/>
    <cellStyle name="60% - Ênfase5" xfId="32"/>
    <cellStyle name="60% - Ênfase6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Incorreto" xfId="45"/>
    <cellStyle name="Currency" xfId="46"/>
    <cellStyle name="Currency [0]" xfId="47"/>
    <cellStyle name="Moeda 2" xfId="48"/>
    <cellStyle name="Neutra" xfId="49"/>
    <cellStyle name="Normal 2" xfId="50"/>
    <cellStyle name="Normal 2 2" xfId="51"/>
    <cellStyle name="Normal 2 2 2" xfId="52"/>
    <cellStyle name="Normal 2 3" xfId="53"/>
    <cellStyle name="Normal 2_1.ORCAMENTO APS TIPO IV - NATAL RN" xfId="54"/>
    <cellStyle name="Normal 3" xfId="55"/>
    <cellStyle name="Normal 4" xfId="56"/>
    <cellStyle name="Normal 4 3" xfId="57"/>
    <cellStyle name="Normal_cronograma 6 meses 2" xfId="58"/>
    <cellStyle name="Nota" xfId="59"/>
    <cellStyle name="Percent" xfId="60"/>
    <cellStyle name="Porcentagem 2" xfId="61"/>
    <cellStyle name="Porcentagem 3" xfId="62"/>
    <cellStyle name="Porcentagem 3 2" xfId="63"/>
    <cellStyle name="Saída" xfId="64"/>
    <cellStyle name="Comma [0]" xfId="65"/>
    <cellStyle name="Separador de milhares 10 2" xfId="66"/>
    <cellStyle name="Separador de milhares 2" xfId="67"/>
    <cellStyle name="Separador de milhares 3" xfId="68"/>
    <cellStyle name="Separador de milhares 3 2" xfId="69"/>
    <cellStyle name="Separador de milhares 3 2 2" xfId="70"/>
    <cellStyle name="Separador de milhares 4" xfId="71"/>
    <cellStyle name="Separador de milhares 4 2" xfId="72"/>
    <cellStyle name="Separador de milhares 4 3" xfId="73"/>
    <cellStyle name="Separador de milhares 5" xfId="74"/>
    <cellStyle name="Texto de Aviso" xfId="75"/>
    <cellStyle name="Texto Explicativo" xfId="76"/>
    <cellStyle name="Título" xfId="77"/>
    <cellStyle name="Título 1" xfId="78"/>
    <cellStyle name="Título 2" xfId="79"/>
    <cellStyle name="Título 3" xfId="80"/>
    <cellStyle name="Título 4" xfId="81"/>
    <cellStyle name="Total" xfId="82"/>
    <cellStyle name="Comma" xfId="83"/>
    <cellStyle name="Vírgula 18" xfId="84"/>
    <cellStyle name="Vírgula 2 2" xfId="85"/>
    <cellStyle name="Vírgula 4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uario\Downloads\BMS%2010%20CALCAMENTO%20-%20TP%2002-2020%20BARR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M10"/>
      <sheetName val="BM9"/>
      <sheetName val="BM8"/>
      <sheetName val="BM7"/>
      <sheetName val="BM6"/>
      <sheetName val="BM5"/>
      <sheetName val="BM4"/>
      <sheetName val="BM3"/>
      <sheetName val="BM2"/>
      <sheetName val="B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5"/>
  <sheetViews>
    <sheetView tabSelected="1" view="pageBreakPreview" zoomScaleSheetLayoutView="100" zoomScalePageLayoutView="0" workbookViewId="0" topLeftCell="A1">
      <selection activeCell="B48" sqref="B48"/>
    </sheetView>
  </sheetViews>
  <sheetFormatPr defaultColWidth="9.140625" defaultRowHeight="15"/>
  <cols>
    <col min="1" max="1" width="6.7109375" style="46" bestFit="1" customWidth="1"/>
    <col min="2" max="2" width="46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0"/>
      <c r="B1" s="150"/>
      <c r="C1" s="150"/>
      <c r="D1" s="150"/>
      <c r="E1" s="150"/>
      <c r="F1" s="150"/>
      <c r="G1" s="150"/>
      <c r="H1" s="45"/>
      <c r="I1" s="151" t="s">
        <v>132</v>
      </c>
      <c r="J1" s="151"/>
      <c r="K1" s="151"/>
      <c r="L1" s="151"/>
    </row>
    <row r="2" spans="1:12" ht="15.75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>
      <c r="A3" s="153" t="s">
        <v>131</v>
      </c>
      <c r="B3" s="154"/>
      <c r="C3" s="154"/>
      <c r="D3" s="154"/>
      <c r="E3" s="154"/>
      <c r="F3" s="154"/>
      <c r="G3" s="155" t="s">
        <v>133</v>
      </c>
      <c r="H3" s="155"/>
      <c r="I3" s="155"/>
      <c r="J3" s="155"/>
      <c r="K3" s="155"/>
      <c r="L3" s="155"/>
    </row>
    <row r="4" spans="1:12" ht="15.75">
      <c r="A4" s="153" t="s">
        <v>94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24" ht="34.5" customHeight="1">
      <c r="A5" s="144" t="s">
        <v>93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12" ht="15.75">
      <c r="A6" s="145" t="s">
        <v>95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3" ht="14.25">
      <c r="A7" s="146" t="s">
        <v>0</v>
      </c>
      <c r="B7" s="146" t="s">
        <v>2</v>
      </c>
      <c r="C7" s="146" t="s">
        <v>1</v>
      </c>
      <c r="D7" s="147" t="s">
        <v>3</v>
      </c>
      <c r="E7" s="148" t="s">
        <v>4</v>
      </c>
      <c r="F7" s="148"/>
      <c r="G7" s="148"/>
      <c r="H7" s="148"/>
      <c r="I7" s="149" t="s">
        <v>5</v>
      </c>
      <c r="J7" s="149"/>
      <c r="K7" s="149"/>
      <c r="L7" s="149"/>
      <c r="M7" s="87"/>
    </row>
    <row r="8" spans="1:12" ht="14.25">
      <c r="A8" s="146"/>
      <c r="B8" s="146"/>
      <c r="C8" s="146"/>
      <c r="D8" s="147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141">
        <v>231.6</v>
      </c>
      <c r="G11" s="72"/>
      <c r="H11" s="49">
        <f>G11+F11</f>
        <v>231.6</v>
      </c>
      <c r="I11" s="47">
        <f>E11*D11</f>
        <v>2247</v>
      </c>
      <c r="J11" s="47">
        <f>F11*D11</f>
        <v>1621.2</v>
      </c>
      <c r="K11" s="47">
        <f>D11*G11</f>
        <v>0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142">
        <v>225</v>
      </c>
      <c r="G13" s="73">
        <v>149.84</v>
      </c>
      <c r="H13" s="49">
        <f aca="true" t="shared" si="0" ref="H13:H44">G13+F13</f>
        <v>374.84000000000003</v>
      </c>
      <c r="I13" s="47">
        <f aca="true" t="shared" si="1" ref="I13:I44">E13*D13</f>
        <v>349767.09760000004</v>
      </c>
      <c r="J13" s="47">
        <f aca="true" t="shared" si="2" ref="J13:J44">F13*D13</f>
        <v>107205.75</v>
      </c>
      <c r="K13" s="47">
        <f aca="true" t="shared" si="3" ref="K13:K44">D13*G13</f>
        <v>71394.2648</v>
      </c>
      <c r="L13" s="47">
        <f aca="true" t="shared" si="4" ref="L13:L44">K13+J13</f>
        <v>178600.0148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142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142"/>
      <c r="G17" s="73">
        <v>32</v>
      </c>
      <c r="H17" s="49">
        <f t="shared" si="0"/>
        <v>32</v>
      </c>
      <c r="I17" s="47">
        <f t="shared" si="1"/>
        <v>14444.1</v>
      </c>
      <c r="J17" s="47">
        <f t="shared" si="2"/>
        <v>0</v>
      </c>
      <c r="K17" s="47">
        <f t="shared" si="3"/>
        <v>14006.4</v>
      </c>
      <c r="L17" s="47">
        <f t="shared" si="4"/>
        <v>14006.4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142"/>
      <c r="G19" s="73">
        <v>613.16</v>
      </c>
      <c r="H19" s="49">
        <f t="shared" si="0"/>
        <v>613.16</v>
      </c>
      <c r="I19" s="47">
        <f t="shared" si="1"/>
        <v>126359.0008</v>
      </c>
      <c r="J19" s="47">
        <f t="shared" si="2"/>
        <v>0</v>
      </c>
      <c r="K19" s="47">
        <f t="shared" si="3"/>
        <v>59684.994399999996</v>
      </c>
      <c r="L19" s="47">
        <f t="shared" si="4"/>
        <v>59684.994399999996</v>
      </c>
    </row>
    <row r="20" spans="1:12" s="50" customFormat="1" ht="12.75">
      <c r="A20" s="89"/>
      <c r="B20" s="104"/>
      <c r="C20" s="106"/>
      <c r="D20" s="107"/>
      <c r="E20" s="108"/>
      <c r="F20" s="142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142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142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142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142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142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142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142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142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142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142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142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142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142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142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108826.95</v>
      </c>
      <c r="K49" s="48">
        <f>SUM(K9:K47)</f>
        <v>145085.6592</v>
      </c>
      <c r="L49" s="48">
        <f>SUM(L9:L47)</f>
        <v>253912.6092</v>
      </c>
    </row>
    <row r="50" spans="1:12" s="57" customFormat="1" ht="14.25">
      <c r="A50" s="143" t="s">
        <v>134</v>
      </c>
      <c r="B50" s="143"/>
      <c r="C50" s="143"/>
      <c r="D50" s="143"/>
      <c r="E50" s="143"/>
      <c r="F50" s="143"/>
      <c r="G50" s="143"/>
      <c r="H50" s="143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A1:G1"/>
    <mergeCell ref="I1:L1"/>
    <mergeCell ref="A2:L2"/>
    <mergeCell ref="A3:F3"/>
    <mergeCell ref="G3:L3"/>
    <mergeCell ref="A4:L4"/>
    <mergeCell ref="A50:H50"/>
    <mergeCell ref="A5:L5"/>
    <mergeCell ref="M5:X5"/>
    <mergeCell ref="A6:L6"/>
    <mergeCell ref="A7:A8"/>
    <mergeCell ref="B7:B8"/>
    <mergeCell ref="C7:C8"/>
    <mergeCell ref="D7:D8"/>
    <mergeCell ref="E7:H7"/>
    <mergeCell ref="I7:L7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BreakPreview" zoomScaleSheetLayoutView="100" zoomScalePageLayoutView="0" workbookViewId="0" topLeftCell="A1">
      <selection activeCell="E17" sqref="E17"/>
    </sheetView>
  </sheetViews>
  <sheetFormatPr defaultColWidth="9.140625" defaultRowHeight="15"/>
  <cols>
    <col min="1" max="1" width="6.7109375" style="46" bestFit="1" customWidth="1"/>
    <col min="2" max="2" width="50.57421875" style="46" customWidth="1"/>
    <col min="3" max="3" width="6.421875" style="46" customWidth="1"/>
    <col min="4" max="4" width="13.8515625" style="63" bestFit="1" customWidth="1"/>
    <col min="5" max="5" width="13.140625" style="46" customWidth="1"/>
    <col min="6" max="6" width="10.28125" style="46" customWidth="1"/>
    <col min="7" max="7" width="13.57421875" style="46" bestFit="1" customWidth="1"/>
    <col min="8" max="8" width="10.28125" style="46" bestFit="1" customWidth="1"/>
    <col min="9" max="9" width="14.7109375" style="46" bestFit="1" customWidth="1"/>
    <col min="10" max="10" width="12.8515625" style="46" bestFit="1" customWidth="1"/>
    <col min="11" max="11" width="13.57421875" style="46" bestFit="1" customWidth="1"/>
    <col min="12" max="12" width="12.8515625" style="46" bestFit="1" customWidth="1"/>
    <col min="13" max="13" width="13.140625" style="46" bestFit="1" customWidth="1"/>
    <col min="14" max="16384" width="9.140625" style="46" customWidth="1"/>
  </cols>
  <sheetData>
    <row r="1" spans="1:12" ht="15.75">
      <c r="A1" s="150"/>
      <c r="B1" s="150"/>
      <c r="C1" s="150"/>
      <c r="D1" s="150"/>
      <c r="E1" s="150"/>
      <c r="F1" s="150"/>
      <c r="G1" s="150"/>
      <c r="H1" s="45"/>
      <c r="I1" s="151" t="s">
        <v>40</v>
      </c>
      <c r="J1" s="151"/>
      <c r="K1" s="151"/>
      <c r="L1" s="151"/>
    </row>
    <row r="2" spans="1:12" ht="15.75">
      <c r="A2" s="152" t="s">
        <v>41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2" ht="15.75">
      <c r="A3" s="153" t="s">
        <v>131</v>
      </c>
      <c r="B3" s="154"/>
      <c r="C3" s="154"/>
      <c r="D3" s="154"/>
      <c r="E3" s="154"/>
      <c r="F3" s="154"/>
      <c r="G3" s="155" t="s">
        <v>92</v>
      </c>
      <c r="H3" s="155"/>
      <c r="I3" s="155"/>
      <c r="J3" s="155"/>
      <c r="K3" s="155"/>
      <c r="L3" s="155"/>
    </row>
    <row r="4" spans="1:12" ht="15.75">
      <c r="A4" s="153" t="s">
        <v>94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24" ht="34.5" customHeight="1">
      <c r="A5" s="144" t="s">
        <v>93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</row>
    <row r="6" spans="1:12" ht="15.75">
      <c r="A6" s="145" t="s">
        <v>95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13" ht="14.25">
      <c r="A7" s="146" t="s">
        <v>0</v>
      </c>
      <c r="B7" s="146" t="s">
        <v>2</v>
      </c>
      <c r="C7" s="146" t="s">
        <v>1</v>
      </c>
      <c r="D7" s="147" t="s">
        <v>3</v>
      </c>
      <c r="E7" s="148" t="s">
        <v>4</v>
      </c>
      <c r="F7" s="148"/>
      <c r="G7" s="148"/>
      <c r="H7" s="148"/>
      <c r="I7" s="149" t="s">
        <v>5</v>
      </c>
      <c r="J7" s="149"/>
      <c r="K7" s="149"/>
      <c r="L7" s="149"/>
      <c r="M7" s="87"/>
    </row>
    <row r="8" spans="1:12" ht="14.25">
      <c r="A8" s="146"/>
      <c r="B8" s="146"/>
      <c r="C8" s="146"/>
      <c r="D8" s="147"/>
      <c r="E8" s="136" t="s">
        <v>6</v>
      </c>
      <c r="F8" s="138" t="s">
        <v>7</v>
      </c>
      <c r="G8" s="137" t="s">
        <v>8</v>
      </c>
      <c r="H8" s="137" t="s">
        <v>9</v>
      </c>
      <c r="I8" s="137" t="s">
        <v>6</v>
      </c>
      <c r="J8" s="137" t="s">
        <v>7</v>
      </c>
      <c r="K8" s="137" t="s">
        <v>8</v>
      </c>
      <c r="L8" s="137" t="s">
        <v>10</v>
      </c>
    </row>
    <row r="9" spans="1:12" s="57" customFormat="1" ht="14.25">
      <c r="A9" s="88" t="s">
        <v>122</v>
      </c>
      <c r="B9" s="88" t="s">
        <v>96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</row>
    <row r="10" spans="1:12" s="50" customFormat="1" ht="12.75">
      <c r="A10" s="88" t="s">
        <v>13</v>
      </c>
      <c r="B10" s="88" t="s">
        <v>97</v>
      </c>
      <c r="C10" s="112"/>
      <c r="D10" s="112"/>
      <c r="E10" s="112"/>
      <c r="F10" s="112"/>
      <c r="G10" s="112"/>
      <c r="H10" s="112"/>
      <c r="I10" s="112"/>
      <c r="J10" s="112"/>
      <c r="K10" s="112"/>
      <c r="L10" s="112"/>
    </row>
    <row r="11" spans="1:12" s="50" customFormat="1" ht="25.5">
      <c r="A11" s="89" t="s">
        <v>12</v>
      </c>
      <c r="B11" s="90" t="s">
        <v>98</v>
      </c>
      <c r="C11" s="75" t="s">
        <v>125</v>
      </c>
      <c r="D11" s="91">
        <v>7</v>
      </c>
      <c r="E11" s="91">
        <v>321</v>
      </c>
      <c r="F11" s="47"/>
      <c r="G11" s="72">
        <v>231.6</v>
      </c>
      <c r="H11" s="49">
        <f>G11+F11</f>
        <v>231.6</v>
      </c>
      <c r="I11" s="47">
        <f>E11*D11</f>
        <v>2247</v>
      </c>
      <c r="J11" s="47">
        <f>F11*D11</f>
        <v>0</v>
      </c>
      <c r="K11" s="47">
        <f>D11*G11</f>
        <v>1621.2</v>
      </c>
      <c r="L11" s="47">
        <f>K11+J11</f>
        <v>1621.2</v>
      </c>
    </row>
    <row r="12" spans="1:12" s="50" customFormat="1" ht="12.75">
      <c r="A12" s="88" t="s">
        <v>28</v>
      </c>
      <c r="B12" s="88" t="s">
        <v>99</v>
      </c>
      <c r="C12" s="92"/>
      <c r="D12" s="93"/>
      <c r="E12" s="94"/>
      <c r="F12" s="112"/>
      <c r="G12" s="112"/>
      <c r="H12" s="112"/>
      <c r="I12" s="112"/>
      <c r="J12" s="112"/>
      <c r="K12" s="112"/>
      <c r="L12" s="112"/>
    </row>
    <row r="13" spans="1:13" s="85" customFormat="1" ht="38.25">
      <c r="A13" s="89" t="s">
        <v>29</v>
      </c>
      <c r="B13" s="95" t="s">
        <v>100</v>
      </c>
      <c r="C13" s="96" t="s">
        <v>126</v>
      </c>
      <c r="D13" s="91">
        <v>476.47</v>
      </c>
      <c r="E13" s="97">
        <v>734.08</v>
      </c>
      <c r="F13" s="84"/>
      <c r="G13" s="73">
        <v>225</v>
      </c>
      <c r="H13" s="49">
        <f aca="true" t="shared" si="0" ref="H13:H44">G13+F13</f>
        <v>225</v>
      </c>
      <c r="I13" s="47">
        <f aca="true" t="shared" si="1" ref="I13:I44">E13*D13</f>
        <v>349767.09760000004</v>
      </c>
      <c r="J13" s="47">
        <f aca="true" t="shared" si="2" ref="J13:J44">F13*D13</f>
        <v>0</v>
      </c>
      <c r="K13" s="47">
        <f aca="true" t="shared" si="3" ref="K13:K44">D13*G13</f>
        <v>107205.75</v>
      </c>
      <c r="L13" s="47">
        <f aca="true" t="shared" si="4" ref="L13:L44">K13+J13</f>
        <v>107205.75</v>
      </c>
      <c r="M13" s="85">
        <f>52*120</f>
        <v>6240</v>
      </c>
    </row>
    <row r="14" spans="1:12" s="50" customFormat="1" ht="12.75">
      <c r="A14" s="98" t="s">
        <v>33</v>
      </c>
      <c r="B14" s="99" t="s">
        <v>101</v>
      </c>
      <c r="C14" s="100"/>
      <c r="D14" s="101"/>
      <c r="E14" s="102"/>
      <c r="F14" s="112"/>
      <c r="G14" s="112"/>
      <c r="H14" s="112"/>
      <c r="I14" s="112"/>
      <c r="J14" s="112"/>
      <c r="K14" s="112"/>
      <c r="L14" s="112"/>
    </row>
    <row r="15" spans="1:12" s="50" customFormat="1" ht="25.5">
      <c r="A15" s="89" t="s">
        <v>34</v>
      </c>
      <c r="B15" s="95" t="s">
        <v>102</v>
      </c>
      <c r="C15" s="96" t="s">
        <v>126</v>
      </c>
      <c r="D15" s="91">
        <v>493.44</v>
      </c>
      <c r="E15" s="97">
        <v>45</v>
      </c>
      <c r="F15" s="51"/>
      <c r="G15" s="73"/>
      <c r="H15" s="49">
        <f t="shared" si="0"/>
        <v>0</v>
      </c>
      <c r="I15" s="47">
        <f t="shared" si="1"/>
        <v>22204.8</v>
      </c>
      <c r="J15" s="47">
        <f t="shared" si="2"/>
        <v>0</v>
      </c>
      <c r="K15" s="47">
        <f t="shared" si="3"/>
        <v>0</v>
      </c>
      <c r="L15" s="47">
        <f t="shared" si="4"/>
        <v>0</v>
      </c>
    </row>
    <row r="16" spans="1:12" s="50" customFormat="1" ht="12.75">
      <c r="A16" s="98" t="s">
        <v>84</v>
      </c>
      <c r="B16" s="99" t="s">
        <v>103</v>
      </c>
      <c r="C16" s="103"/>
      <c r="D16" s="93"/>
      <c r="E16" s="94"/>
      <c r="F16" s="112"/>
      <c r="G16" s="112"/>
      <c r="H16" s="112"/>
      <c r="I16" s="112"/>
      <c r="J16" s="112"/>
      <c r="K16" s="112"/>
      <c r="L16" s="112"/>
    </row>
    <row r="17" spans="1:12" s="85" customFormat="1" ht="63.75">
      <c r="A17" s="89" t="s">
        <v>85</v>
      </c>
      <c r="B17" s="104" t="s">
        <v>104</v>
      </c>
      <c r="C17" s="96" t="s">
        <v>127</v>
      </c>
      <c r="D17" s="91">
        <v>437.7</v>
      </c>
      <c r="E17" s="97">
        <v>33</v>
      </c>
      <c r="F17" s="84"/>
      <c r="G17" s="73"/>
      <c r="H17" s="49">
        <f t="shared" si="0"/>
        <v>0</v>
      </c>
      <c r="I17" s="47">
        <f t="shared" si="1"/>
        <v>14444.1</v>
      </c>
      <c r="J17" s="47">
        <f t="shared" si="2"/>
        <v>0</v>
      </c>
      <c r="K17" s="47">
        <f t="shared" si="3"/>
        <v>0</v>
      </c>
      <c r="L17" s="47">
        <f t="shared" si="4"/>
        <v>0</v>
      </c>
    </row>
    <row r="18" spans="1:12" s="50" customFormat="1" ht="12.75">
      <c r="A18" s="98" t="s">
        <v>88</v>
      </c>
      <c r="B18" s="99" t="s">
        <v>105</v>
      </c>
      <c r="C18" s="103"/>
      <c r="D18" s="105"/>
      <c r="E18" s="94"/>
      <c r="F18" s="112"/>
      <c r="G18" s="112"/>
      <c r="H18" s="112"/>
      <c r="I18" s="112"/>
      <c r="J18" s="112"/>
      <c r="K18" s="112"/>
      <c r="L18" s="112"/>
    </row>
    <row r="19" spans="1:12" s="50" customFormat="1" ht="63.75">
      <c r="A19" s="89" t="s">
        <v>89</v>
      </c>
      <c r="B19" s="104" t="s">
        <v>106</v>
      </c>
      <c r="C19" s="106" t="s">
        <v>126</v>
      </c>
      <c r="D19" s="107">
        <v>97.34</v>
      </c>
      <c r="E19" s="108">
        <v>1298.12</v>
      </c>
      <c r="F19" s="51"/>
      <c r="G19" s="73"/>
      <c r="H19" s="49">
        <f t="shared" si="0"/>
        <v>0</v>
      </c>
      <c r="I19" s="47">
        <f t="shared" si="1"/>
        <v>126359.0008</v>
      </c>
      <c r="J19" s="47">
        <f t="shared" si="2"/>
        <v>0</v>
      </c>
      <c r="K19" s="47">
        <f t="shared" si="3"/>
        <v>0</v>
      </c>
      <c r="L19" s="47">
        <f t="shared" si="4"/>
        <v>0</v>
      </c>
    </row>
    <row r="20" spans="1:12" s="50" customFormat="1" ht="12.75">
      <c r="A20" s="89"/>
      <c r="B20" s="104"/>
      <c r="C20" s="106"/>
      <c r="D20" s="107"/>
      <c r="E20" s="108"/>
      <c r="F20" s="51"/>
      <c r="G20" s="73"/>
      <c r="H20" s="49">
        <f t="shared" si="0"/>
        <v>0</v>
      </c>
      <c r="I20" s="47">
        <f t="shared" si="1"/>
        <v>0</v>
      </c>
      <c r="J20" s="47">
        <f t="shared" si="2"/>
        <v>0</v>
      </c>
      <c r="K20" s="47">
        <f t="shared" si="3"/>
        <v>0</v>
      </c>
      <c r="L20" s="47">
        <f t="shared" si="4"/>
        <v>0</v>
      </c>
    </row>
    <row r="21" spans="1:12" s="85" customFormat="1" ht="12.75">
      <c r="A21" s="88" t="s">
        <v>123</v>
      </c>
      <c r="B21" s="88" t="s">
        <v>107</v>
      </c>
      <c r="C21" s="92"/>
      <c r="D21" s="139"/>
      <c r="E21" s="140"/>
      <c r="F21" s="112"/>
      <c r="G21" s="112"/>
      <c r="H21" s="112"/>
      <c r="I21" s="112"/>
      <c r="J21" s="112"/>
      <c r="K21" s="112"/>
      <c r="L21" s="112"/>
    </row>
    <row r="22" spans="1:12" s="50" customFormat="1" ht="12.75">
      <c r="A22" s="109" t="s">
        <v>13</v>
      </c>
      <c r="B22" s="99" t="s">
        <v>97</v>
      </c>
      <c r="C22" s="110"/>
      <c r="D22" s="111"/>
      <c r="E22" s="112"/>
      <c r="F22" s="112"/>
      <c r="G22" s="112"/>
      <c r="H22" s="112"/>
      <c r="I22" s="112"/>
      <c r="J22" s="112"/>
      <c r="K22" s="112"/>
      <c r="L22" s="112"/>
    </row>
    <row r="23" spans="1:12" s="50" customFormat="1" ht="25.5">
      <c r="A23" s="113" t="s">
        <v>12</v>
      </c>
      <c r="B23" s="95" t="s">
        <v>98</v>
      </c>
      <c r="C23" s="114" t="s">
        <v>125</v>
      </c>
      <c r="D23" s="115">
        <v>7</v>
      </c>
      <c r="E23" s="116">
        <v>25.2</v>
      </c>
      <c r="F23" s="51"/>
      <c r="G23" s="73"/>
      <c r="H23" s="49">
        <f t="shared" si="0"/>
        <v>0</v>
      </c>
      <c r="I23" s="47">
        <f t="shared" si="1"/>
        <v>176.4</v>
      </c>
      <c r="J23" s="47">
        <f t="shared" si="2"/>
        <v>0</v>
      </c>
      <c r="K23" s="47">
        <f t="shared" si="3"/>
        <v>0</v>
      </c>
      <c r="L23" s="47">
        <f t="shared" si="4"/>
        <v>0</v>
      </c>
    </row>
    <row r="24" spans="1:12" s="50" customFormat="1" ht="12.75">
      <c r="A24" s="98" t="s">
        <v>28</v>
      </c>
      <c r="B24" s="99" t="s">
        <v>99</v>
      </c>
      <c r="C24" s="103"/>
      <c r="D24" s="93"/>
      <c r="E24" s="94"/>
      <c r="F24" s="112"/>
      <c r="G24" s="112"/>
      <c r="H24" s="112"/>
      <c r="I24" s="112"/>
      <c r="J24" s="112"/>
      <c r="K24" s="112"/>
      <c r="L24" s="112"/>
    </row>
    <row r="25" spans="1:12" s="85" customFormat="1" ht="38.25">
      <c r="A25" s="113" t="s">
        <v>29</v>
      </c>
      <c r="B25" s="95" t="s">
        <v>100</v>
      </c>
      <c r="C25" s="106" t="s">
        <v>126</v>
      </c>
      <c r="D25" s="107">
        <v>476.47</v>
      </c>
      <c r="E25" s="108">
        <v>33.6</v>
      </c>
      <c r="F25" s="84"/>
      <c r="G25" s="73"/>
      <c r="H25" s="49">
        <f t="shared" si="0"/>
        <v>0</v>
      </c>
      <c r="I25" s="47">
        <f t="shared" si="1"/>
        <v>16009.392000000002</v>
      </c>
      <c r="J25" s="47">
        <f t="shared" si="2"/>
        <v>0</v>
      </c>
      <c r="K25" s="47">
        <f t="shared" si="3"/>
        <v>0</v>
      </c>
      <c r="L25" s="47">
        <f t="shared" si="4"/>
        <v>0</v>
      </c>
    </row>
    <row r="26" spans="1:12" s="50" customFormat="1" ht="12.75">
      <c r="A26" s="98" t="s">
        <v>33</v>
      </c>
      <c r="B26" s="99" t="s">
        <v>105</v>
      </c>
      <c r="C26" s="103"/>
      <c r="D26" s="105"/>
      <c r="E26" s="117"/>
      <c r="F26" s="112"/>
      <c r="G26" s="112"/>
      <c r="H26" s="112"/>
      <c r="I26" s="112"/>
      <c r="J26" s="112"/>
      <c r="K26" s="112"/>
      <c r="L26" s="112"/>
    </row>
    <row r="27" spans="1:12" s="50" customFormat="1" ht="63.75">
      <c r="A27" s="89" t="s">
        <v>34</v>
      </c>
      <c r="B27" s="118" t="s">
        <v>106</v>
      </c>
      <c r="C27" s="96" t="s">
        <v>126</v>
      </c>
      <c r="D27" s="91">
        <v>97.34</v>
      </c>
      <c r="E27" s="97">
        <v>58.8</v>
      </c>
      <c r="F27" s="51"/>
      <c r="G27" s="73"/>
      <c r="H27" s="49">
        <f t="shared" si="0"/>
        <v>0</v>
      </c>
      <c r="I27" s="47">
        <f t="shared" si="1"/>
        <v>5723.592</v>
      </c>
      <c r="J27" s="47">
        <f t="shared" si="2"/>
        <v>0</v>
      </c>
      <c r="K27" s="47">
        <f t="shared" si="3"/>
        <v>0</v>
      </c>
      <c r="L27" s="47">
        <f t="shared" si="4"/>
        <v>0</v>
      </c>
    </row>
    <row r="28" spans="1:12" s="50" customFormat="1" ht="12.75">
      <c r="A28" s="89"/>
      <c r="B28" s="118"/>
      <c r="C28" s="96"/>
      <c r="D28" s="91"/>
      <c r="E28" s="97"/>
      <c r="F28" s="51"/>
      <c r="G28" s="73"/>
      <c r="H28" s="49">
        <f t="shared" si="0"/>
        <v>0</v>
      </c>
      <c r="I28" s="47">
        <f t="shared" si="1"/>
        <v>0</v>
      </c>
      <c r="J28" s="47">
        <f t="shared" si="2"/>
        <v>0</v>
      </c>
      <c r="K28" s="47">
        <f t="shared" si="3"/>
        <v>0</v>
      </c>
      <c r="L28" s="47">
        <f t="shared" si="4"/>
        <v>0</v>
      </c>
    </row>
    <row r="29" spans="1:12" s="85" customFormat="1" ht="12.75">
      <c r="A29" s="88" t="s">
        <v>124</v>
      </c>
      <c r="B29" s="88" t="s">
        <v>108</v>
      </c>
      <c r="C29" s="92"/>
      <c r="D29" s="139"/>
      <c r="E29" s="140"/>
      <c r="F29" s="112"/>
      <c r="G29" s="112"/>
      <c r="H29" s="112"/>
      <c r="I29" s="112"/>
      <c r="J29" s="112"/>
      <c r="K29" s="112"/>
      <c r="L29" s="112"/>
    </row>
    <row r="30" spans="1:12" s="50" customFormat="1" ht="12.75">
      <c r="A30" s="98" t="s">
        <v>13</v>
      </c>
      <c r="B30" s="98" t="s">
        <v>109</v>
      </c>
      <c r="C30" s="103"/>
      <c r="D30" s="93"/>
      <c r="E30" s="117"/>
      <c r="F30" s="112"/>
      <c r="G30" s="112"/>
      <c r="H30" s="112"/>
      <c r="I30" s="112"/>
      <c r="J30" s="112"/>
      <c r="K30" s="112"/>
      <c r="L30" s="112"/>
    </row>
    <row r="31" spans="1:12" s="50" customFormat="1" ht="25.5">
      <c r="A31" s="113" t="s">
        <v>12</v>
      </c>
      <c r="B31" s="119" t="s">
        <v>110</v>
      </c>
      <c r="C31" s="120" t="s">
        <v>125</v>
      </c>
      <c r="D31" s="121">
        <v>0.89</v>
      </c>
      <c r="E31" s="122">
        <v>4466</v>
      </c>
      <c r="F31" s="51"/>
      <c r="G31" s="73"/>
      <c r="H31" s="49">
        <f t="shared" si="0"/>
        <v>0</v>
      </c>
      <c r="I31" s="47">
        <f t="shared" si="1"/>
        <v>3974.7400000000002</v>
      </c>
      <c r="J31" s="47">
        <f t="shared" si="2"/>
        <v>0</v>
      </c>
      <c r="K31" s="47">
        <f t="shared" si="3"/>
        <v>0</v>
      </c>
      <c r="L31" s="47">
        <f t="shared" si="4"/>
        <v>0</v>
      </c>
    </row>
    <row r="32" spans="1:12" s="50" customFormat="1" ht="12.75">
      <c r="A32" s="109" t="s">
        <v>28</v>
      </c>
      <c r="B32" s="99" t="s">
        <v>111</v>
      </c>
      <c r="C32" s="99"/>
      <c r="D32" s="111"/>
      <c r="E32" s="123"/>
      <c r="F32" s="112"/>
      <c r="G32" s="112"/>
      <c r="H32" s="112"/>
      <c r="I32" s="112"/>
      <c r="J32" s="112"/>
      <c r="K32" s="112"/>
      <c r="L32" s="112"/>
    </row>
    <row r="33" spans="1:12" s="85" customFormat="1" ht="51">
      <c r="A33" s="113" t="s">
        <v>29</v>
      </c>
      <c r="B33" s="124" t="s">
        <v>20</v>
      </c>
      <c r="C33" s="106" t="s">
        <v>125</v>
      </c>
      <c r="D33" s="107">
        <v>63.46</v>
      </c>
      <c r="E33" s="108">
        <v>5051</v>
      </c>
      <c r="F33" s="84"/>
      <c r="G33" s="73"/>
      <c r="H33" s="49">
        <f t="shared" si="0"/>
        <v>0</v>
      </c>
      <c r="I33" s="47">
        <f t="shared" si="1"/>
        <v>320536.46</v>
      </c>
      <c r="J33" s="47">
        <f t="shared" si="2"/>
        <v>0</v>
      </c>
      <c r="K33" s="47">
        <f t="shared" si="3"/>
        <v>0</v>
      </c>
      <c r="L33" s="47">
        <f t="shared" si="4"/>
        <v>0</v>
      </c>
    </row>
    <row r="34" spans="1:12" s="50" customFormat="1" ht="12.75">
      <c r="A34" s="109" t="s">
        <v>33</v>
      </c>
      <c r="B34" s="99" t="s">
        <v>112</v>
      </c>
      <c r="C34" s="99"/>
      <c r="D34" s="125"/>
      <c r="E34" s="101"/>
      <c r="F34" s="112"/>
      <c r="G34" s="112"/>
      <c r="H34" s="112"/>
      <c r="I34" s="112"/>
      <c r="J34" s="112"/>
      <c r="K34" s="112"/>
      <c r="L34" s="112"/>
    </row>
    <row r="35" spans="1:12" s="50" customFormat="1" ht="38.25">
      <c r="A35" s="113" t="s">
        <v>34</v>
      </c>
      <c r="B35" s="124" t="s">
        <v>113</v>
      </c>
      <c r="C35" s="106" t="s">
        <v>128</v>
      </c>
      <c r="D35" s="107">
        <v>30.14</v>
      </c>
      <c r="E35" s="108">
        <v>925</v>
      </c>
      <c r="F35" s="51"/>
      <c r="G35" s="73"/>
      <c r="H35" s="49">
        <f t="shared" si="0"/>
        <v>0</v>
      </c>
      <c r="I35" s="47">
        <f t="shared" si="1"/>
        <v>27879.5</v>
      </c>
      <c r="J35" s="47">
        <f t="shared" si="2"/>
        <v>0</v>
      </c>
      <c r="K35" s="47">
        <f t="shared" si="3"/>
        <v>0</v>
      </c>
      <c r="L35" s="47">
        <f t="shared" si="4"/>
        <v>0</v>
      </c>
    </row>
    <row r="36" spans="1:12" s="50" customFormat="1" ht="38.25">
      <c r="A36" s="113" t="s">
        <v>35</v>
      </c>
      <c r="B36" s="118" t="s">
        <v>114</v>
      </c>
      <c r="C36" s="106" t="s">
        <v>128</v>
      </c>
      <c r="D36" s="121">
        <v>28.96</v>
      </c>
      <c r="E36" s="108">
        <v>626</v>
      </c>
      <c r="F36" s="51"/>
      <c r="G36" s="73"/>
      <c r="H36" s="49">
        <f t="shared" si="0"/>
        <v>0</v>
      </c>
      <c r="I36" s="47">
        <f t="shared" si="1"/>
        <v>18128.96</v>
      </c>
      <c r="J36" s="47">
        <f t="shared" si="2"/>
        <v>0</v>
      </c>
      <c r="K36" s="47">
        <f t="shared" si="3"/>
        <v>0</v>
      </c>
      <c r="L36" s="47">
        <f t="shared" si="4"/>
        <v>0</v>
      </c>
    </row>
    <row r="37" spans="1:12" s="50" customFormat="1" ht="12.75">
      <c r="A37" s="126" t="s">
        <v>84</v>
      </c>
      <c r="B37" s="127" t="s">
        <v>115</v>
      </c>
      <c r="C37" s="128"/>
      <c r="D37" s="129"/>
      <c r="E37" s="130"/>
      <c r="F37" s="112"/>
      <c r="G37" s="112"/>
      <c r="H37" s="112"/>
      <c r="I37" s="112"/>
      <c r="J37" s="112"/>
      <c r="K37" s="112"/>
      <c r="L37" s="112"/>
    </row>
    <row r="38" spans="1:12" s="50" customFormat="1" ht="25.5">
      <c r="A38" s="131" t="s">
        <v>85</v>
      </c>
      <c r="B38" s="124" t="s">
        <v>116</v>
      </c>
      <c r="C38" s="132" t="s">
        <v>129</v>
      </c>
      <c r="D38" s="133">
        <v>2691.58</v>
      </c>
      <c r="E38" s="134">
        <v>8</v>
      </c>
      <c r="F38" s="51"/>
      <c r="G38" s="73"/>
      <c r="H38" s="49">
        <f t="shared" si="0"/>
        <v>0</v>
      </c>
      <c r="I38" s="47">
        <f t="shared" si="1"/>
        <v>21532.64</v>
      </c>
      <c r="J38" s="47">
        <f t="shared" si="2"/>
        <v>0</v>
      </c>
      <c r="K38" s="47">
        <f t="shared" si="3"/>
        <v>0</v>
      </c>
      <c r="L38" s="47">
        <f t="shared" si="4"/>
        <v>0</v>
      </c>
    </row>
    <row r="39" spans="1:12" s="50" customFormat="1" ht="76.5">
      <c r="A39" s="131" t="s">
        <v>86</v>
      </c>
      <c r="B39" s="119" t="s">
        <v>117</v>
      </c>
      <c r="C39" s="120" t="s">
        <v>129</v>
      </c>
      <c r="D39" s="121">
        <v>1073.35</v>
      </c>
      <c r="E39" s="122">
        <v>16</v>
      </c>
      <c r="F39" s="51"/>
      <c r="G39" s="73"/>
      <c r="H39" s="49">
        <f t="shared" si="0"/>
        <v>0</v>
      </c>
      <c r="I39" s="47">
        <f t="shared" si="1"/>
        <v>17173.6</v>
      </c>
      <c r="J39" s="47">
        <f t="shared" si="2"/>
        <v>0</v>
      </c>
      <c r="K39" s="47">
        <f t="shared" si="3"/>
        <v>0</v>
      </c>
      <c r="L39" s="47">
        <f t="shared" si="4"/>
        <v>0</v>
      </c>
    </row>
    <row r="40" spans="1:12" s="50" customFormat="1" ht="38.25">
      <c r="A40" s="131" t="s">
        <v>87</v>
      </c>
      <c r="B40" s="104" t="s">
        <v>118</v>
      </c>
      <c r="C40" s="106" t="s">
        <v>128</v>
      </c>
      <c r="D40" s="121">
        <v>15.25</v>
      </c>
      <c r="E40" s="108">
        <v>490</v>
      </c>
      <c r="F40" s="51"/>
      <c r="G40" s="73"/>
      <c r="H40" s="49">
        <f t="shared" si="0"/>
        <v>0</v>
      </c>
      <c r="I40" s="47">
        <f t="shared" si="1"/>
        <v>7472.5</v>
      </c>
      <c r="J40" s="47">
        <f t="shared" si="2"/>
        <v>0</v>
      </c>
      <c r="K40" s="47">
        <f t="shared" si="3"/>
        <v>0</v>
      </c>
      <c r="L40" s="47">
        <f t="shared" si="4"/>
        <v>0</v>
      </c>
    </row>
    <row r="41" spans="1:12" s="50" customFormat="1" ht="12.75">
      <c r="A41" s="109" t="s">
        <v>88</v>
      </c>
      <c r="B41" s="99" t="s">
        <v>119</v>
      </c>
      <c r="C41" s="110"/>
      <c r="D41" s="135"/>
      <c r="E41" s="112"/>
      <c r="F41" s="112"/>
      <c r="G41" s="112"/>
      <c r="H41" s="112"/>
      <c r="I41" s="112"/>
      <c r="J41" s="112"/>
      <c r="K41" s="112"/>
      <c r="L41" s="112"/>
    </row>
    <row r="42" spans="1:12" s="50" customFormat="1" ht="63.75">
      <c r="A42" s="113" t="s">
        <v>89</v>
      </c>
      <c r="B42" s="124" t="s">
        <v>106</v>
      </c>
      <c r="C42" s="106" t="s">
        <v>126</v>
      </c>
      <c r="D42" s="107">
        <v>97.34</v>
      </c>
      <c r="E42" s="108">
        <v>111</v>
      </c>
      <c r="F42" s="51"/>
      <c r="G42" s="73"/>
      <c r="H42" s="49">
        <f t="shared" si="0"/>
        <v>0</v>
      </c>
      <c r="I42" s="47">
        <f t="shared" si="1"/>
        <v>10804.74</v>
      </c>
      <c r="J42" s="47">
        <f t="shared" si="2"/>
        <v>0</v>
      </c>
      <c r="K42" s="47">
        <f t="shared" si="3"/>
        <v>0</v>
      </c>
      <c r="L42" s="47">
        <f t="shared" si="4"/>
        <v>0</v>
      </c>
    </row>
    <row r="43" spans="1:12" s="50" customFormat="1" ht="63.75">
      <c r="A43" s="113" t="s">
        <v>90</v>
      </c>
      <c r="B43" s="95" t="s">
        <v>120</v>
      </c>
      <c r="C43" s="106" t="s">
        <v>125</v>
      </c>
      <c r="D43" s="107">
        <v>77.77</v>
      </c>
      <c r="E43" s="108">
        <v>277.5</v>
      </c>
      <c r="F43" s="51"/>
      <c r="G43" s="73"/>
      <c r="H43" s="49">
        <f t="shared" si="0"/>
        <v>0</v>
      </c>
      <c r="I43" s="47">
        <f t="shared" si="1"/>
        <v>21581.175</v>
      </c>
      <c r="J43" s="47">
        <f t="shared" si="2"/>
        <v>0</v>
      </c>
      <c r="K43" s="47">
        <f t="shared" si="3"/>
        <v>0</v>
      </c>
      <c r="L43" s="47">
        <f t="shared" si="4"/>
        <v>0</v>
      </c>
    </row>
    <row r="44" spans="1:12" s="50" customFormat="1" ht="63.75">
      <c r="A44" s="113" t="s">
        <v>91</v>
      </c>
      <c r="B44" s="118" t="s">
        <v>121</v>
      </c>
      <c r="C44" s="106" t="s">
        <v>125</v>
      </c>
      <c r="D44" s="121">
        <v>83.29</v>
      </c>
      <c r="E44" s="108">
        <v>277.5</v>
      </c>
      <c r="F44" s="51"/>
      <c r="G44" s="73"/>
      <c r="H44" s="49">
        <f t="shared" si="0"/>
        <v>0</v>
      </c>
      <c r="I44" s="47">
        <f t="shared" si="1"/>
        <v>23112.975000000002</v>
      </c>
      <c r="J44" s="47">
        <f t="shared" si="2"/>
        <v>0</v>
      </c>
      <c r="K44" s="47">
        <f t="shared" si="3"/>
        <v>0</v>
      </c>
      <c r="L44" s="47">
        <f t="shared" si="4"/>
        <v>0</v>
      </c>
    </row>
    <row r="45" spans="1:12" s="50" customFormat="1" ht="12.75">
      <c r="A45" s="75"/>
      <c r="B45" s="77"/>
      <c r="C45" s="74"/>
      <c r="D45" s="76"/>
      <c r="E45" s="76"/>
      <c r="F45" s="51"/>
      <c r="G45" s="73"/>
      <c r="H45" s="49"/>
      <c r="I45" s="47"/>
      <c r="J45" s="47"/>
      <c r="K45" s="47"/>
      <c r="L45" s="47"/>
    </row>
    <row r="46" spans="1:12" s="50" customFormat="1" ht="12.75">
      <c r="A46" s="75"/>
      <c r="B46" s="77"/>
      <c r="C46" s="74"/>
      <c r="D46" s="76"/>
      <c r="E46" s="76"/>
      <c r="F46" s="51"/>
      <c r="G46" s="73"/>
      <c r="H46" s="49"/>
      <c r="I46" s="47"/>
      <c r="J46" s="47"/>
      <c r="K46" s="47"/>
      <c r="L46" s="47"/>
    </row>
    <row r="47" spans="1:12" s="50" customFormat="1" ht="12.75">
      <c r="A47" s="75"/>
      <c r="B47" s="77"/>
      <c r="C47" s="74"/>
      <c r="D47" s="76"/>
      <c r="E47" s="76"/>
      <c r="F47" s="51"/>
      <c r="G47" s="73"/>
      <c r="H47" s="49"/>
      <c r="I47" s="47"/>
      <c r="J47" s="47"/>
      <c r="K47" s="47"/>
      <c r="L47" s="47"/>
    </row>
    <row r="48" spans="1:12" s="50" customFormat="1" ht="12.75">
      <c r="A48" s="66"/>
      <c r="B48" s="67"/>
      <c r="C48" s="68"/>
      <c r="D48" s="69"/>
      <c r="E48" s="70"/>
      <c r="F48" s="51"/>
      <c r="G48" s="51"/>
      <c r="H48" s="49">
        <f>G48+F48</f>
        <v>0</v>
      </c>
      <c r="I48" s="47">
        <f>(E48*D48)</f>
        <v>0</v>
      </c>
      <c r="J48" s="47">
        <f>F48*D48</f>
        <v>0</v>
      </c>
      <c r="K48" s="47">
        <f>D48*G48</f>
        <v>0</v>
      </c>
      <c r="L48" s="47">
        <f>K48+J48</f>
        <v>0</v>
      </c>
    </row>
    <row r="49" spans="1:12" s="57" customFormat="1" ht="14.25">
      <c r="A49" s="55"/>
      <c r="B49" s="71"/>
      <c r="C49" s="52"/>
      <c r="D49" s="53"/>
      <c r="E49" s="54"/>
      <c r="F49" s="47"/>
      <c r="G49" s="56"/>
      <c r="H49" s="49"/>
      <c r="I49" s="48">
        <f>SUM(I9:I47)</f>
        <v>1009128.6723999999</v>
      </c>
      <c r="J49" s="48">
        <f>SUM(J9:J47)</f>
        <v>0</v>
      </c>
      <c r="K49" s="48">
        <f>SUM(K9:K47)</f>
        <v>108826.95</v>
      </c>
      <c r="L49" s="48">
        <f>SUM(L9:L47)</f>
        <v>108826.95</v>
      </c>
    </row>
    <row r="50" spans="1:12" s="57" customFormat="1" ht="14.25">
      <c r="A50" s="143" t="s">
        <v>130</v>
      </c>
      <c r="B50" s="143"/>
      <c r="C50" s="143"/>
      <c r="D50" s="143"/>
      <c r="E50" s="143"/>
      <c r="F50" s="143"/>
      <c r="G50" s="143"/>
      <c r="H50" s="143"/>
      <c r="I50" s="58"/>
      <c r="J50" s="59"/>
      <c r="K50" s="47"/>
      <c r="L50" s="47"/>
    </row>
    <row r="51" spans="4:11" s="57" customFormat="1" ht="14.25">
      <c r="D51" s="60"/>
      <c r="I51" s="86">
        <v>1009128.67</v>
      </c>
      <c r="K51" s="61"/>
    </row>
    <row r="52" spans="4:11" s="57" customFormat="1" ht="14.25">
      <c r="D52" s="60"/>
      <c r="K52" s="62"/>
    </row>
    <row r="53" spans="10:11" ht="14.25">
      <c r="J53" s="63"/>
      <c r="K53" s="64"/>
    </row>
    <row r="54" ht="14.25">
      <c r="K54" s="65"/>
    </row>
    <row r="55" ht="14.25">
      <c r="K55" s="65"/>
    </row>
  </sheetData>
  <sheetProtection/>
  <mergeCells count="16">
    <mergeCell ref="M5:X5"/>
    <mergeCell ref="A50:H50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8" r:id="rId2"/>
  <headerFooter>
    <oddHeader>&amp;C&amp;G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1">
      <selection activeCell="D12" sqref="D12"/>
    </sheetView>
  </sheetViews>
  <sheetFormatPr defaultColWidth="9.140625" defaultRowHeight="15"/>
  <cols>
    <col min="1" max="1" width="6.7109375" style="7" bestFit="1" customWidth="1"/>
    <col min="2" max="2" width="50.57421875" style="7" customWidth="1"/>
    <col min="3" max="3" width="6.421875" style="7" bestFit="1" customWidth="1"/>
    <col min="4" max="4" width="10.7109375" style="7" bestFit="1" customWidth="1"/>
    <col min="5" max="5" width="13.140625" style="7" bestFit="1" customWidth="1"/>
    <col min="6" max="6" width="10.28125" style="7" bestFit="1" customWidth="1"/>
    <col min="7" max="7" width="13.57421875" style="7" bestFit="1" customWidth="1"/>
    <col min="8" max="8" width="10.28125" style="7" bestFit="1" customWidth="1"/>
    <col min="9" max="9" width="14.7109375" style="7" bestFit="1" customWidth="1"/>
    <col min="10" max="10" width="12.8515625" style="7" bestFit="1" customWidth="1"/>
    <col min="11" max="11" width="13.57421875" style="7" bestFit="1" customWidth="1"/>
    <col min="12" max="12" width="12.8515625" style="7" bestFit="1" customWidth="1"/>
    <col min="13" max="16384" width="9.140625" style="7" customWidth="1"/>
  </cols>
  <sheetData>
    <row r="1" spans="1:12" ht="15.75">
      <c r="A1" s="156"/>
      <c r="B1" s="156"/>
      <c r="C1" s="156"/>
      <c r="D1" s="156"/>
      <c r="E1" s="156"/>
      <c r="F1" s="156"/>
      <c r="G1" s="156"/>
      <c r="H1" s="1"/>
      <c r="I1" s="157" t="s">
        <v>37</v>
      </c>
      <c r="J1" s="157"/>
      <c r="K1" s="157"/>
      <c r="L1" s="157"/>
    </row>
    <row r="2" spans="1:12" ht="15.75">
      <c r="A2" s="158" t="s">
        <v>11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</row>
    <row r="3" spans="1:12" ht="15.75">
      <c r="A3" s="159" t="s">
        <v>22</v>
      </c>
      <c r="B3" s="160"/>
      <c r="C3" s="160"/>
      <c r="D3" s="160"/>
      <c r="E3" s="160"/>
      <c r="F3" s="160"/>
      <c r="G3" s="161" t="s">
        <v>38</v>
      </c>
      <c r="H3" s="161"/>
      <c r="I3" s="161"/>
      <c r="J3" s="161"/>
      <c r="K3" s="161"/>
      <c r="L3" s="161"/>
    </row>
    <row r="4" spans="1:12" ht="52.5" customHeight="1">
      <c r="A4" s="159" t="s">
        <v>24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2" ht="63.75" customHeight="1">
      <c r="A5" s="166" t="s">
        <v>23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ht="15.75">
      <c r="A6" s="167" t="s">
        <v>25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</row>
    <row r="7" spans="1:12" ht="15.75">
      <c r="A7" s="168" t="s">
        <v>0</v>
      </c>
      <c r="B7" s="168" t="s">
        <v>2</v>
      </c>
      <c r="C7" s="168" t="s">
        <v>1</v>
      </c>
      <c r="D7" s="168" t="s">
        <v>3</v>
      </c>
      <c r="E7" s="169" t="s">
        <v>4</v>
      </c>
      <c r="F7" s="169"/>
      <c r="G7" s="169"/>
      <c r="H7" s="169"/>
      <c r="I7" s="170" t="s">
        <v>5</v>
      </c>
      <c r="J7" s="170"/>
      <c r="K7" s="170"/>
      <c r="L7" s="170"/>
    </row>
    <row r="8" spans="1:12" ht="15.75">
      <c r="A8" s="168"/>
      <c r="B8" s="168"/>
      <c r="C8" s="168"/>
      <c r="D8" s="168"/>
      <c r="E8" s="26" t="s">
        <v>6</v>
      </c>
      <c r="F8" s="2" t="s">
        <v>7</v>
      </c>
      <c r="G8" s="27" t="s">
        <v>8</v>
      </c>
      <c r="H8" s="27" t="s">
        <v>9</v>
      </c>
      <c r="I8" s="27" t="s">
        <v>6</v>
      </c>
      <c r="J8" s="27" t="s">
        <v>7</v>
      </c>
      <c r="K8" s="27" t="s">
        <v>8</v>
      </c>
      <c r="L8" s="27" t="s">
        <v>10</v>
      </c>
    </row>
    <row r="9" spans="1:12" ht="15">
      <c r="A9" s="162" t="s">
        <v>18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4"/>
    </row>
    <row r="10" spans="1:12" s="32" customFormat="1" ht="15">
      <c r="A10" s="28" t="s">
        <v>13</v>
      </c>
      <c r="B10" s="35" t="s">
        <v>26</v>
      </c>
      <c r="C10" s="28"/>
      <c r="D10" s="31"/>
      <c r="E10" s="31"/>
      <c r="F10" s="31"/>
      <c r="G10" s="31"/>
      <c r="H10" s="31"/>
      <c r="I10" s="31"/>
      <c r="J10" s="31"/>
      <c r="K10" s="31"/>
      <c r="L10" s="31"/>
    </row>
    <row r="11" spans="1:13" s="34" customFormat="1" ht="25.5">
      <c r="A11" s="8" t="s">
        <v>12</v>
      </c>
      <c r="B11" s="36" t="s">
        <v>19</v>
      </c>
      <c r="C11" s="37" t="s">
        <v>16</v>
      </c>
      <c r="D11" s="33">
        <v>0.93</v>
      </c>
      <c r="E11" s="33">
        <v>5820</v>
      </c>
      <c r="F11" s="3">
        <v>4200</v>
      </c>
      <c r="G11" s="11">
        <v>1552.5</v>
      </c>
      <c r="H11" s="4">
        <f>G11+F11</f>
        <v>5752.5</v>
      </c>
      <c r="I11" s="3">
        <f>D11*E11</f>
        <v>5412.6</v>
      </c>
      <c r="J11" s="3">
        <f>F11*D11</f>
        <v>3906</v>
      </c>
      <c r="K11" s="11">
        <f>D11*G11</f>
        <v>1443.825</v>
      </c>
      <c r="L11" s="3">
        <f>K11+J11</f>
        <v>5349.825</v>
      </c>
      <c r="M11" s="34">
        <f>1200+148.5</f>
        <v>1348.5</v>
      </c>
    </row>
    <row r="12" spans="1:12" s="34" customFormat="1" ht="51">
      <c r="A12" s="8" t="s">
        <v>14</v>
      </c>
      <c r="B12" s="36" t="s">
        <v>20</v>
      </c>
      <c r="C12" s="38" t="s">
        <v>16</v>
      </c>
      <c r="D12" s="33">
        <v>63.73</v>
      </c>
      <c r="E12" s="33">
        <v>5820</v>
      </c>
      <c r="F12" s="3">
        <v>4200</v>
      </c>
      <c r="G12" s="11">
        <v>1552.5</v>
      </c>
      <c r="H12" s="4">
        <f aca="true" t="shared" si="0" ref="H12:H21">G12+F12</f>
        <v>5752.5</v>
      </c>
      <c r="I12" s="3">
        <f aca="true" t="shared" si="1" ref="I12:I21">D12*E12</f>
        <v>370908.6</v>
      </c>
      <c r="J12" s="3">
        <f aca="true" t="shared" si="2" ref="J12:J21">F12*D12</f>
        <v>267666</v>
      </c>
      <c r="K12" s="11">
        <f aca="true" t="shared" si="3" ref="K12:K21">D12*G12</f>
        <v>98940.825</v>
      </c>
      <c r="L12" s="3">
        <f aca="true" t="shared" si="4" ref="L12:L21">K12+J12</f>
        <v>366606.825</v>
      </c>
    </row>
    <row r="13" spans="1:13" s="34" customFormat="1" ht="38.25">
      <c r="A13" s="8" t="s">
        <v>15</v>
      </c>
      <c r="B13" s="39" t="s">
        <v>21</v>
      </c>
      <c r="C13" s="38" t="s">
        <v>17</v>
      </c>
      <c r="D13" s="9">
        <v>28.87</v>
      </c>
      <c r="E13" s="9">
        <v>1958</v>
      </c>
      <c r="F13" s="40">
        <v>1400</v>
      </c>
      <c r="G13" s="21">
        <v>690</v>
      </c>
      <c r="H13" s="4">
        <f t="shared" si="0"/>
        <v>2090</v>
      </c>
      <c r="I13" s="3">
        <f t="shared" si="1"/>
        <v>56527.46</v>
      </c>
      <c r="J13" s="3">
        <f t="shared" si="2"/>
        <v>40418</v>
      </c>
      <c r="K13" s="11">
        <f t="shared" si="3"/>
        <v>19920.3</v>
      </c>
      <c r="L13" s="3">
        <f t="shared" si="4"/>
        <v>60338.3</v>
      </c>
      <c r="M13" s="34">
        <f>400+45</f>
        <v>445</v>
      </c>
    </row>
    <row r="14" spans="1:12" s="44" customFormat="1" ht="38.25">
      <c r="A14" s="28" t="s">
        <v>28</v>
      </c>
      <c r="B14" s="35" t="s">
        <v>27</v>
      </c>
      <c r="C14" s="41"/>
      <c r="D14" s="42"/>
      <c r="E14" s="43"/>
      <c r="F14" s="21"/>
      <c r="G14" s="21"/>
      <c r="H14" s="4"/>
      <c r="I14" s="3"/>
      <c r="J14" s="3"/>
      <c r="K14" s="11"/>
      <c r="L14" s="3"/>
    </row>
    <row r="15" spans="1:12" s="34" customFormat="1" ht="25.5">
      <c r="A15" s="8" t="s">
        <v>29</v>
      </c>
      <c r="B15" s="39" t="s">
        <v>19</v>
      </c>
      <c r="C15" s="38" t="s">
        <v>16</v>
      </c>
      <c r="D15" s="33">
        <v>0.93</v>
      </c>
      <c r="E15" s="9">
        <v>2190</v>
      </c>
      <c r="F15" s="40">
        <v>2190</v>
      </c>
      <c r="G15" s="21"/>
      <c r="H15" s="4">
        <f t="shared" si="0"/>
        <v>2190</v>
      </c>
      <c r="I15" s="3">
        <f t="shared" si="1"/>
        <v>2036.7</v>
      </c>
      <c r="J15" s="3">
        <f t="shared" si="2"/>
        <v>2036.7</v>
      </c>
      <c r="K15" s="11">
        <f t="shared" si="3"/>
        <v>0</v>
      </c>
      <c r="L15" s="3">
        <f t="shared" si="4"/>
        <v>2036.7</v>
      </c>
    </row>
    <row r="16" spans="1:12" s="34" customFormat="1" ht="51">
      <c r="A16" s="8" t="s">
        <v>30</v>
      </c>
      <c r="B16" s="39" t="s">
        <v>20</v>
      </c>
      <c r="C16" s="38" t="s">
        <v>16</v>
      </c>
      <c r="D16" s="33">
        <v>63.73</v>
      </c>
      <c r="E16" s="9">
        <v>2190</v>
      </c>
      <c r="F16" s="40">
        <v>2190</v>
      </c>
      <c r="G16" s="21"/>
      <c r="H16" s="4">
        <f t="shared" si="0"/>
        <v>2190</v>
      </c>
      <c r="I16" s="3">
        <f t="shared" si="1"/>
        <v>139568.69999999998</v>
      </c>
      <c r="J16" s="3">
        <f t="shared" si="2"/>
        <v>139568.69999999998</v>
      </c>
      <c r="K16" s="11">
        <f t="shared" si="3"/>
        <v>0</v>
      </c>
      <c r="L16" s="3">
        <f t="shared" si="4"/>
        <v>139568.69999999998</v>
      </c>
    </row>
    <row r="17" spans="1:12" s="34" customFormat="1" ht="38.25">
      <c r="A17" s="8" t="s">
        <v>31</v>
      </c>
      <c r="B17" s="39" t="s">
        <v>21</v>
      </c>
      <c r="C17" s="38" t="s">
        <v>17</v>
      </c>
      <c r="D17" s="9">
        <v>28.87</v>
      </c>
      <c r="E17" s="9">
        <v>736</v>
      </c>
      <c r="F17" s="40">
        <v>609</v>
      </c>
      <c r="G17" s="21"/>
      <c r="H17" s="4">
        <f t="shared" si="0"/>
        <v>609</v>
      </c>
      <c r="I17" s="3">
        <f t="shared" si="1"/>
        <v>21248.32</v>
      </c>
      <c r="J17" s="3">
        <f t="shared" si="2"/>
        <v>17581.83</v>
      </c>
      <c r="K17" s="11">
        <f t="shared" si="3"/>
        <v>0</v>
      </c>
      <c r="L17" s="3">
        <f t="shared" si="4"/>
        <v>17581.83</v>
      </c>
    </row>
    <row r="18" spans="1:12" s="44" customFormat="1" ht="25.5">
      <c r="A18" s="28" t="s">
        <v>33</v>
      </c>
      <c r="B18" s="35" t="s">
        <v>32</v>
      </c>
      <c r="C18" s="41"/>
      <c r="D18" s="42"/>
      <c r="E18" s="43"/>
      <c r="F18" s="21"/>
      <c r="G18" s="21"/>
      <c r="H18" s="4"/>
      <c r="I18" s="3"/>
      <c r="J18" s="3"/>
      <c r="K18" s="11"/>
      <c r="L18" s="3"/>
    </row>
    <row r="19" spans="1:12" s="34" customFormat="1" ht="25.5">
      <c r="A19" s="8" t="s">
        <v>34</v>
      </c>
      <c r="B19" s="39" t="s">
        <v>19</v>
      </c>
      <c r="C19" s="38" t="s">
        <v>16</v>
      </c>
      <c r="D19" s="33">
        <v>0.93</v>
      </c>
      <c r="E19" s="9">
        <v>8700</v>
      </c>
      <c r="F19" s="40">
        <v>8700</v>
      </c>
      <c r="G19" s="21"/>
      <c r="H19" s="4">
        <f t="shared" si="0"/>
        <v>8700</v>
      </c>
      <c r="I19" s="3">
        <f t="shared" si="1"/>
        <v>8091</v>
      </c>
      <c r="J19" s="3">
        <f t="shared" si="2"/>
        <v>8091</v>
      </c>
      <c r="K19" s="11">
        <f t="shared" si="3"/>
        <v>0</v>
      </c>
      <c r="L19" s="3">
        <f t="shared" si="4"/>
        <v>8091</v>
      </c>
    </row>
    <row r="20" spans="1:12" s="34" customFormat="1" ht="51">
      <c r="A20" s="8" t="s">
        <v>35</v>
      </c>
      <c r="B20" s="39" t="s">
        <v>20</v>
      </c>
      <c r="C20" s="38" t="s">
        <v>16</v>
      </c>
      <c r="D20" s="33">
        <v>63.73</v>
      </c>
      <c r="E20" s="9">
        <v>8700</v>
      </c>
      <c r="F20" s="40">
        <v>8700</v>
      </c>
      <c r="G20" s="21"/>
      <c r="H20" s="4">
        <f t="shared" si="0"/>
        <v>8700</v>
      </c>
      <c r="I20" s="3">
        <f t="shared" si="1"/>
        <v>554451</v>
      </c>
      <c r="J20" s="3">
        <f t="shared" si="2"/>
        <v>554451</v>
      </c>
      <c r="K20" s="11">
        <f t="shared" si="3"/>
        <v>0</v>
      </c>
      <c r="L20" s="3">
        <f t="shared" si="4"/>
        <v>554451</v>
      </c>
    </row>
    <row r="21" spans="1:12" s="34" customFormat="1" ht="38.25">
      <c r="A21" s="8" t="s">
        <v>36</v>
      </c>
      <c r="B21" s="39" t="s">
        <v>21</v>
      </c>
      <c r="C21" s="38" t="s">
        <v>17</v>
      </c>
      <c r="D21" s="9">
        <v>28.87</v>
      </c>
      <c r="E21" s="9">
        <v>1912</v>
      </c>
      <c r="F21" s="40">
        <v>2000</v>
      </c>
      <c r="G21" s="21"/>
      <c r="H21" s="4">
        <f t="shared" si="0"/>
        <v>2000</v>
      </c>
      <c r="I21" s="3">
        <f t="shared" si="1"/>
        <v>55199.44</v>
      </c>
      <c r="J21" s="3">
        <f t="shared" si="2"/>
        <v>57740</v>
      </c>
      <c r="K21" s="11">
        <f t="shared" si="3"/>
        <v>0</v>
      </c>
      <c r="L21" s="3">
        <f t="shared" si="4"/>
        <v>57740</v>
      </c>
    </row>
    <row r="22" spans="1:12" s="29" customFormat="1" ht="12.75">
      <c r="A22" s="10"/>
      <c r="B22" s="30"/>
      <c r="C22" s="8"/>
      <c r="D22" s="9"/>
      <c r="E22" s="9"/>
      <c r="F22" s="3"/>
      <c r="G22" s="21"/>
      <c r="H22" s="4">
        <f>G22+F22</f>
        <v>0</v>
      </c>
      <c r="I22" s="3">
        <f>D22*E22</f>
        <v>0</v>
      </c>
      <c r="J22" s="3">
        <f>F22*D22</f>
        <v>0</v>
      </c>
      <c r="K22" s="11">
        <f>D22*G22</f>
        <v>0</v>
      </c>
      <c r="L22" s="3">
        <f>K22+J22</f>
        <v>0</v>
      </c>
    </row>
    <row r="23" spans="1:12" s="29" customFormat="1" ht="12.75">
      <c r="A23" s="10"/>
      <c r="B23" s="30"/>
      <c r="C23" s="8"/>
      <c r="D23" s="9"/>
      <c r="E23" s="9"/>
      <c r="F23" s="3"/>
      <c r="G23" s="21"/>
      <c r="H23" s="4">
        <f>G23+F23</f>
        <v>0</v>
      </c>
      <c r="I23" s="3">
        <f>D23*E23</f>
        <v>0</v>
      </c>
      <c r="J23" s="3">
        <f>F23*D23</f>
        <v>0</v>
      </c>
      <c r="K23" s="11">
        <f>D23*G23</f>
        <v>0</v>
      </c>
      <c r="L23" s="3">
        <f>K23+J23</f>
        <v>0</v>
      </c>
    </row>
    <row r="24" spans="1:12" ht="14.25">
      <c r="A24" s="10"/>
      <c r="B24" s="12"/>
      <c r="C24" s="8"/>
      <c r="D24" s="9"/>
      <c r="E24" s="9"/>
      <c r="F24" s="3"/>
      <c r="G24" s="21"/>
      <c r="H24" s="4">
        <f>G24+F24</f>
        <v>0</v>
      </c>
      <c r="I24" s="3">
        <f>D24*E24</f>
        <v>0</v>
      </c>
      <c r="J24" s="3">
        <f>F24*D24</f>
        <v>0</v>
      </c>
      <c r="K24" s="11">
        <f>D24*G24</f>
        <v>0</v>
      </c>
      <c r="L24" s="3">
        <f>K24+J24</f>
        <v>0</v>
      </c>
    </row>
    <row r="25" spans="1:12" ht="15">
      <c r="A25" s="19"/>
      <c r="B25" s="25"/>
      <c r="C25" s="13"/>
      <c r="D25" s="14"/>
      <c r="E25" s="14"/>
      <c r="F25" s="15"/>
      <c r="G25" s="16"/>
      <c r="H25" s="17"/>
      <c r="I25" s="18">
        <f>SUM(I10:I24)</f>
        <v>1213443.8199999998</v>
      </c>
      <c r="J25" s="18">
        <f>SUM(J10:J24)</f>
        <v>1091459.23</v>
      </c>
      <c r="K25" s="18">
        <f>SUM(K10:K24)</f>
        <v>120304.95</v>
      </c>
      <c r="L25" s="18">
        <f>SUM(L10:L24)</f>
        <v>1211764.18</v>
      </c>
    </row>
    <row r="26" spans="1:12" ht="14.25" customHeight="1">
      <c r="A26" s="165" t="s">
        <v>39</v>
      </c>
      <c r="B26" s="165"/>
      <c r="C26" s="165"/>
      <c r="D26" s="165"/>
      <c r="E26" s="165"/>
      <c r="F26" s="165"/>
      <c r="G26" s="165"/>
      <c r="H26" s="165"/>
      <c r="I26" s="23"/>
      <c r="J26" s="6"/>
      <c r="K26" s="5"/>
      <c r="L26" s="5"/>
    </row>
    <row r="27" ht="14.25">
      <c r="K27" s="20"/>
    </row>
    <row r="28" ht="14.25">
      <c r="K28" s="24"/>
    </row>
    <row r="29" ht="14.25">
      <c r="K29" s="22"/>
    </row>
    <row r="30" ht="14.25">
      <c r="K30" s="24"/>
    </row>
    <row r="31" ht="14.25">
      <c r="K31" s="24"/>
    </row>
  </sheetData>
  <sheetProtection/>
  <mergeCells count="16">
    <mergeCell ref="A9:L9"/>
    <mergeCell ref="A26:H26"/>
    <mergeCell ref="A5:L5"/>
    <mergeCell ref="A6:L6"/>
    <mergeCell ref="A7:A8"/>
    <mergeCell ref="B7:B8"/>
    <mergeCell ref="C7:C8"/>
    <mergeCell ref="D7:D8"/>
    <mergeCell ref="E7:H7"/>
    <mergeCell ref="I7:L7"/>
    <mergeCell ref="A1:G1"/>
    <mergeCell ref="I1:L1"/>
    <mergeCell ref="A2:L2"/>
    <mergeCell ref="A3:F3"/>
    <mergeCell ref="G3:L3"/>
    <mergeCell ref="A4:L4"/>
  </mergeCells>
  <printOptions horizontalCentered="1"/>
  <pageMargins left="0.3937007874015748" right="0.3937007874015748" top="1.5748031496062993" bottom="0.7874015748031497" header="0.31496062992125984" footer="0.31496062992125984"/>
  <pageSetup orientation="landscape" paperSize="9" scale="79" r:id="rId2"/>
  <headerFooter>
    <oddHeader>&amp;C&amp;G</oddHeader>
  </headerFooter>
  <rowBreaks count="1" manualBreakCount="1">
    <brk id="17" max="11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B30"/>
  <sheetViews>
    <sheetView view="pageBreakPreview" zoomScaleNormal="115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16.7109375" style="78" customWidth="1"/>
    <col min="2" max="2" width="66.57421875" style="81" customWidth="1"/>
  </cols>
  <sheetData>
    <row r="4" spans="1:2" s="79" customFormat="1" ht="15">
      <c r="A4" s="80" t="s">
        <v>42</v>
      </c>
      <c r="B4" s="80" t="s">
        <v>43</v>
      </c>
    </row>
    <row r="5" spans="1:2" ht="21.75" customHeight="1">
      <c r="A5" s="82" t="s">
        <v>44</v>
      </c>
      <c r="B5" s="83" t="s">
        <v>46</v>
      </c>
    </row>
    <row r="6" spans="1:2" ht="21.75" customHeight="1">
      <c r="A6" s="82" t="s">
        <v>45</v>
      </c>
      <c r="B6" s="83" t="s">
        <v>47</v>
      </c>
    </row>
    <row r="7" spans="1:2" ht="21.75" customHeight="1">
      <c r="A7" s="82" t="s">
        <v>49</v>
      </c>
      <c r="B7" s="83" t="s">
        <v>48</v>
      </c>
    </row>
    <row r="8" spans="1:2" ht="21.75" customHeight="1">
      <c r="A8" s="82" t="s">
        <v>50</v>
      </c>
      <c r="B8" s="83" t="s">
        <v>51</v>
      </c>
    </row>
    <row r="9" spans="1:2" ht="21.75" customHeight="1">
      <c r="A9" s="82" t="s">
        <v>50</v>
      </c>
      <c r="B9" s="83" t="s">
        <v>52</v>
      </c>
    </row>
    <row r="10" spans="1:2" ht="21.75" customHeight="1">
      <c r="A10" s="82" t="s">
        <v>53</v>
      </c>
      <c r="B10" s="83" t="s">
        <v>54</v>
      </c>
    </row>
    <row r="11" spans="1:2" ht="21.75" customHeight="1">
      <c r="A11" s="82" t="s">
        <v>55</v>
      </c>
      <c r="B11" s="83" t="s">
        <v>56</v>
      </c>
    </row>
    <row r="12" spans="1:2" ht="21.75" customHeight="1">
      <c r="A12" s="82" t="s">
        <v>57</v>
      </c>
      <c r="B12" s="83" t="s">
        <v>58</v>
      </c>
    </row>
    <row r="13" spans="1:2" ht="21.75" customHeight="1">
      <c r="A13" s="82" t="s">
        <v>57</v>
      </c>
      <c r="B13" s="83" t="s">
        <v>59</v>
      </c>
    </row>
    <row r="14" spans="1:2" ht="21.75" customHeight="1">
      <c r="A14" s="82" t="s">
        <v>60</v>
      </c>
      <c r="B14" s="83" t="s">
        <v>61</v>
      </c>
    </row>
    <row r="15" spans="1:2" ht="21.75" customHeight="1">
      <c r="A15" s="82" t="s">
        <v>62</v>
      </c>
      <c r="B15" s="83" t="s">
        <v>63</v>
      </c>
    </row>
    <row r="16" spans="1:2" ht="21.75" customHeight="1">
      <c r="A16" s="82" t="s">
        <v>64</v>
      </c>
      <c r="B16" s="83" t="s">
        <v>65</v>
      </c>
    </row>
    <row r="17" spans="1:2" ht="21.75" customHeight="1">
      <c r="A17" s="82" t="s">
        <v>57</v>
      </c>
      <c r="B17" s="83" t="s">
        <v>66</v>
      </c>
    </row>
    <row r="18" spans="1:2" ht="21.75" customHeight="1">
      <c r="A18" s="82" t="s">
        <v>57</v>
      </c>
      <c r="B18" s="83" t="s">
        <v>67</v>
      </c>
    </row>
    <row r="19" spans="1:2" ht="21.75" customHeight="1">
      <c r="A19" s="82" t="s">
        <v>60</v>
      </c>
      <c r="B19" s="83" t="s">
        <v>68</v>
      </c>
    </row>
    <row r="20" spans="1:2" ht="21.75" customHeight="1">
      <c r="A20" s="82" t="s">
        <v>60</v>
      </c>
      <c r="B20" s="83" t="s">
        <v>69</v>
      </c>
    </row>
    <row r="21" spans="1:2" ht="21.75" customHeight="1">
      <c r="A21" s="82" t="s">
        <v>57</v>
      </c>
      <c r="B21" s="83" t="s">
        <v>70</v>
      </c>
    </row>
    <row r="22" spans="1:2" ht="21.75" customHeight="1">
      <c r="A22" s="82" t="s">
        <v>60</v>
      </c>
      <c r="B22" s="83" t="s">
        <v>71</v>
      </c>
    </row>
    <row r="23" spans="1:2" ht="21.75" customHeight="1">
      <c r="A23" s="82" t="s">
        <v>72</v>
      </c>
      <c r="B23" s="83" t="s">
        <v>73</v>
      </c>
    </row>
    <row r="24" spans="1:2" ht="21.75" customHeight="1">
      <c r="A24" s="82" t="s">
        <v>72</v>
      </c>
      <c r="B24" s="83" t="s">
        <v>74</v>
      </c>
    </row>
    <row r="25" spans="1:2" ht="21.75" customHeight="1">
      <c r="A25" s="82" t="s">
        <v>75</v>
      </c>
      <c r="B25" s="83" t="s">
        <v>76</v>
      </c>
    </row>
    <row r="26" spans="1:2" ht="21.75" customHeight="1">
      <c r="A26" s="82" t="s">
        <v>75</v>
      </c>
      <c r="B26" s="83" t="s">
        <v>77</v>
      </c>
    </row>
    <row r="27" spans="1:2" ht="21.75" customHeight="1">
      <c r="A27" s="82" t="s">
        <v>75</v>
      </c>
      <c r="B27" s="83" t="s">
        <v>78</v>
      </c>
    </row>
    <row r="28" spans="1:2" ht="21.75" customHeight="1">
      <c r="A28" s="82" t="s">
        <v>79</v>
      </c>
      <c r="B28" s="83" t="s">
        <v>80</v>
      </c>
    </row>
    <row r="29" spans="1:2" ht="21.75" customHeight="1">
      <c r="A29" s="82" t="s">
        <v>81</v>
      </c>
      <c r="B29" s="83" t="s">
        <v>82</v>
      </c>
    </row>
    <row r="30" spans="1:2" ht="21.75" customHeight="1">
      <c r="A30" s="82" t="s">
        <v>81</v>
      </c>
      <c r="B30" s="83" t="s">
        <v>83</v>
      </c>
    </row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casathaisa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</dc:creator>
  <cp:keywords/>
  <dc:description/>
  <cp:lastModifiedBy>SECRETÁRIO DE OBRAS</cp:lastModifiedBy>
  <cp:lastPrinted>2022-12-13T14:01:14Z</cp:lastPrinted>
  <dcterms:created xsi:type="dcterms:W3CDTF">2011-07-19T23:11:14Z</dcterms:created>
  <dcterms:modified xsi:type="dcterms:W3CDTF">2022-12-13T14:02:26Z</dcterms:modified>
  <cp:category/>
  <cp:version/>
  <cp:contentType/>
  <cp:contentStatus/>
</cp:coreProperties>
</file>